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1625" windowHeight="5805" tabRatio="702" activeTab="11"/>
  </bookViews>
  <sheets>
    <sheet name="1" sheetId="1" r:id="rId1"/>
    <sheet name="Лист6" sheetId="2" state="hidden" r:id="rId2"/>
    <sheet name="прил2" sheetId="3" state="hidden" r:id="rId3"/>
    <sheet name="Прил3" sheetId="4" state="hidden" r:id="rId4"/>
    <sheet name="прил4" sheetId="5" state="hidden" r:id="rId5"/>
    <sheet name="2" sheetId="6" r:id="rId6"/>
    <sheet name="3" sheetId="7" r:id="rId7"/>
    <sheet name="4" sheetId="8" r:id="rId8"/>
    <sheet name="Лист3" sheetId="9" state="hidden" r:id="rId9"/>
    <sheet name="Лист2" sheetId="10" state="hidden" r:id="rId10"/>
    <sheet name="Лист1" sheetId="11" state="hidden" r:id="rId11"/>
    <sheet name="5" sheetId="12" r:id="rId12"/>
    <sheet name="6" sheetId="13" r:id="rId13"/>
    <sheet name="Лист7" sheetId="14" state="hidden" r:id="rId14"/>
  </sheets>
  <definedNames>
    <definedName name="_xlnm._FilterDatabase" localSheetId="2" hidden="1">'прил2'!$D$5:$D$219</definedName>
    <definedName name="_xlnm.Print_Titles" localSheetId="2">'прил2'!$12:$13</definedName>
    <definedName name="_xlnm.Print_Titles" localSheetId="3">'Прил3'!$16:$17</definedName>
    <definedName name="_xlnm.Print_Titles" localSheetId="4">'прил4'!$18:$18</definedName>
  </definedNames>
  <calcPr fullCalcOnLoad="1"/>
</workbook>
</file>

<file path=xl/sharedStrings.xml><?xml version="1.0" encoding="utf-8"?>
<sst xmlns="http://schemas.openxmlformats.org/spreadsheetml/2006/main" count="4757" uniqueCount="412">
  <si>
    <t>главных администраторов источников финансирования дефицита бюджета муниципального образования Ломинцевское Щекинского района</t>
  </si>
  <si>
    <t>Наименование главного администратора доходов бюджета МО Ломинцевское Щекинского района</t>
  </si>
  <si>
    <t>Администрация муниципального образования Ломинцевское Щекинского района</t>
  </si>
  <si>
    <t>01 03 00 00 10 0000 710</t>
  </si>
  <si>
    <t>Получение бюджетных кредитов от других бюджетов бюджетной системы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</si>
  <si>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</si>
  <si>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</si>
  <si>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01 05 02 01 10 0000 510</t>
  </si>
  <si>
    <t>Уменьшение прочих остатков денежных средств бюджетов сельских поселений</t>
  </si>
  <si>
    <t>01 05 02 01 10 0000 610</t>
  </si>
  <si>
    <t>Вид заимствований</t>
  </si>
  <si>
    <t>Привлечение муниципальных заимствований</t>
  </si>
  <si>
    <t>Погашение основной суммы долга по муниципальным заимствованиям</t>
  </si>
  <si>
    <t>2016 год</t>
  </si>
  <si>
    <t>2017 год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</si>
  <si>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</si>
  <si>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Приложение №1</t>
  </si>
  <si>
    <t>Приложение 11</t>
  </si>
  <si>
    <t xml:space="preserve"> Программа муниципальных заимствований  муниципального образования Ломинцевское Щекинского района на 2016 год и на плановый период 2017 и 2018 годов</t>
  </si>
  <si>
    <t>Сумма  
на  2016 год</t>
  </si>
  <si>
    <t>Сумма  
на  2017 год</t>
  </si>
  <si>
    <t>000 01 02 00 00 00 0000 000</t>
  </si>
  <si>
    <t>000 01 02 00 00 10 0000 710</t>
  </si>
  <si>
    <t>Получение кредитов от кредитных организаций бюджетом сельских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</si>
  <si>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</si>
  <si>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</si>
  <si>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</si>
  <si>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сельских поселения кредитов от кредитных организаций в валюте Российской Федерации</t>
  </si>
  <si>
    <t>Кредиты, полученные от кредитных организаций</t>
  </si>
  <si>
    <t xml:space="preserve"> 01 02 00 00 10 0000 710</t>
  </si>
  <si>
    <t xml:space="preserve"> 01 02 00 00 10 0000 810</t>
  </si>
  <si>
    <t>Кредиты кредитных организаций в валюте РФ</t>
  </si>
  <si>
    <t>Бюджетные кредиты от других бюджетов бюджетной системы РФ</t>
  </si>
  <si>
    <t>000 01 03 00 00 00 0000 000</t>
  </si>
  <si>
    <t>на 2016  и 2017 года</t>
  </si>
  <si>
    <t>870</t>
  </si>
  <si>
    <t>Резервные средства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</si>
  <si>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</si>
  <si>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2988</t>
  </si>
  <si>
    <t>Уплата членских взносов</t>
  </si>
  <si>
    <t>Уплата налогов, сборов и иных платежей</t>
  </si>
  <si>
    <t>120</t>
  </si>
  <si>
    <t>240</t>
  </si>
  <si>
    <t>Иные закупки товаров, работ и услуг для государственных (муниципальных) нужд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</si>
  <si>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</si>
  <si>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</si>
  <si>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830</t>
  </si>
  <si>
    <t>110</t>
  </si>
  <si>
    <t>2983</t>
  </si>
  <si>
    <t>310</t>
  </si>
  <si>
    <t>Публичные нормативные социальные выплаты гражданам</t>
  </si>
  <si>
    <t>Межбюджетные трансферты из бюджета МО Щекинский район в бюджеты поселений</t>
  </si>
  <si>
    <t xml:space="preserve">Культура </t>
  </si>
  <si>
    <t>4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</si>
  <si>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</si>
  <si>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</si>
  <si>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КУЛЬТУРА, КИНЕМАТОГРАФИЯ</t>
  </si>
  <si>
    <t>НАЦИОНАЛЬНАЯ ЭКОНОМИКА</t>
  </si>
  <si>
    <t>8509</t>
  </si>
  <si>
    <t>0059</t>
  </si>
  <si>
    <t>Глава муниципального образования</t>
  </si>
  <si>
    <t>Резервные фонды</t>
  </si>
  <si>
    <t>Резервные фонды местных администраций</t>
  </si>
  <si>
    <t>Мобилизационная и вневойсковая подготовка</t>
  </si>
  <si>
    <t>Коммунальное хозяйство</t>
  </si>
  <si>
    <t>Благоустройство</t>
  </si>
  <si>
    <t>Раздел</t>
  </si>
  <si>
    <t>Целевая статья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</si>
  <si>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</si>
  <si>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</si>
  <si>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</si>
  <si>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</si>
  <si>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</si>
  <si>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</si>
  <si>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</si>
  <si>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</si>
  <si>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</si>
  <si>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</si>
  <si>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</si>
  <si>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</si>
  <si>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</si>
  <si>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</si>
  <si>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</si>
  <si>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</si>
  <si>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Другие общегосударственные вопросы</t>
  </si>
  <si>
    <t>ГРБС</t>
  </si>
  <si>
    <t>Подраздел</t>
  </si>
  <si>
    <t>Приложение 1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</si>
  <si>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</si>
  <si>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</si>
  <si>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</si>
  <si>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</si>
  <si>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</si>
  <si>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вид  расхода</t>
  </si>
  <si>
    <t>10</t>
  </si>
  <si>
    <t>09</t>
  </si>
  <si>
    <t>Профессиональная подготовка, переподготовка и повышение квалификации</t>
  </si>
  <si>
    <t>тыс.рублей</t>
  </si>
  <si>
    <t>Защита населения и территории от чрезвычайных ситуаций природного и техногенного характера, гражданская оборона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</si>
  <si>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</si>
  <si>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</si>
  <si>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</si>
  <si>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 (дорожные фонды)</t>
  </si>
  <si>
    <t>ОБРАЗОВАНИЕ</t>
  </si>
  <si>
    <t>13</t>
  </si>
  <si>
    <t>Ведомственная структура расходов бюджета муниципального образования Ломинцевское</t>
  </si>
  <si>
    <t>Администрация МО Ломинцевское</t>
  </si>
  <si>
    <t>"О бюджете  муниципального образования МО Ломинцевское Щекинского района на 2015 год и плановый период 2016 и 2017 годов"</t>
  </si>
  <si>
    <t>бюджетных ассигнований бюджета муниципального образования Ломинцевское Щекинского  района на 2015 год по разделам,  подразделам, целевым статьям  (муниципальным программам и непрограммным направлениям деятельности), группам видов расходов  классификации расходов</t>
  </si>
  <si>
    <t xml:space="preserve">Наименование </t>
  </si>
  <si>
    <t>СОЦИАЛЬНАЯ  ПОЛИТИКА</t>
  </si>
  <si>
    <t>Другие вопросы в области жилищно-коммунального хозяйства</t>
  </si>
  <si>
    <t>Социальное обеспечение населения</t>
  </si>
  <si>
    <t>99</t>
  </si>
  <si>
    <t>Приложение 4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</si>
  <si>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</si>
  <si>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Другие вопросы в области национальной экономики</t>
  </si>
  <si>
    <t>12</t>
  </si>
  <si>
    <t>2015 год</t>
  </si>
  <si>
    <t>К О Д    функциональной классификации</t>
  </si>
  <si>
    <t>2</t>
  </si>
  <si>
    <t xml:space="preserve">91 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</si>
  <si>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</si>
  <si>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</si>
  <si>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91</t>
  </si>
  <si>
    <t>0011</t>
  </si>
  <si>
    <t>Обеспечение функционирования Собрания депутатов</t>
  </si>
  <si>
    <t>Обеспечение функционирования Администрации муниципального образования</t>
  </si>
  <si>
    <t>92</t>
  </si>
  <si>
    <t>1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</si>
  <si>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</si>
  <si>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100</t>
  </si>
  <si>
    <t>Аппарат администрации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</si>
  <si>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</si>
  <si>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0019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</si>
  <si>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</si>
  <si>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</si>
  <si>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</si>
  <si>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97</t>
  </si>
  <si>
    <t>Межбюджетные трансферты бюджету муниципального района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</si>
  <si>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 xml:space="preserve">01 </t>
  </si>
  <si>
    <t>11</t>
  </si>
  <si>
    <t>94</t>
  </si>
  <si>
    <t>Управление резервным фондом администрации в рамках непрограммного направления деятельности "Резервные фонды "</t>
  </si>
  <si>
    <t>2881</t>
  </si>
  <si>
    <t>Муниципальная программа "Профилактика коррупции в муниципальном образовании Ломинцевское Щекинского района на 2014-2016 годы"</t>
  </si>
  <si>
    <t>Субсидии межмуниципального характера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</si>
  <si>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</t>
  </si>
  <si>
    <t>8501</t>
  </si>
  <si>
    <t>Основное мероприятие " Обеспечение профилактики коррупции в МО Ломинцевское"  муниципальной программы "Профилактика коррупции в муниципальном образовании Ломинцевское Щекинского района на 2014-2016 годы"</t>
  </si>
  <si>
    <t>2954</t>
  </si>
  <si>
    <t>Мероприятия по профилактике коррупции в рамках мероприятия   " Обеспечение профилактики коррупции в МО Ломинцевское"  муниципальной программы "Профилактика коррупции в муниципальном образовании Ломинцевское Щекинского района на 2014-2016 годы"</t>
  </si>
  <si>
    <t>Муниципальная программа "Управление муниципальным имуществом, земельными ресурсами и казной в МО Ломинцевское Щекинского района"</t>
  </si>
  <si>
    <t>Подпрограмма «Инвентаризация и постановка на учет бесхозяйного имущества" муниципальной программы  "Управление муниципальным имуществом, земельными ресурсами и казной в МО Ломинцевское Щекинского района"</t>
  </si>
  <si>
    <t>2907</t>
  </si>
  <si>
    <t xml:space="preserve">Признание прав и регулирование отношений по муниципальной собственности в рамках подпрограммы  «Инвентаризация и постановка на учет бесхозяйного имущества" муниципальной программы  "Управление муниципальным имуществом, земельными ресурсами и казной в МО </t>
  </si>
  <si>
    <t>Подпрограмма "Инвентаризация и постановка на учет невостребованных земельных долей" муниципальной  программы  "Управление муниципальным имуществом, земельными ресурсами и казной в МО Ломинцевское Щекинского района"</t>
  </si>
  <si>
    <t>Изготовление межевых планов в рамках подпрограммы "Инвентаризация и постановка на учет невостребованных земельных долей" муниципальной  программы  "Управление муниципальным имуществом, земельными ресурсами и казной в МО Ломинцевское Щекинского района"</t>
  </si>
  <si>
    <t>2951</t>
  </si>
  <si>
    <t>2950</t>
  </si>
  <si>
    <t>Подпрограмма "Ведение казны МО Ломинцевское Щекинского района" муниципальной  программы  "Управление муниципальным имуществом, земельными ресурсами и казной в МО Ломинцевское Щекинского района"</t>
  </si>
  <si>
    <t>Содержание и обслуживание казны муниципального образования в рамках подпрограммы "Ведение казны МО Ломинцевское Щекинского района" муниципальной  программы  "Управление муниципальным имуществом, земельными ресурсами и казной в МО Ломинцевское Щекинского района"</t>
  </si>
  <si>
    <t>2938</t>
  </si>
  <si>
    <t>2905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</si>
  <si>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органовв рамках непрограммного направления деятельности "Обеспечение функционирования Администрации муниципального образования"</t>
  </si>
  <si>
    <t>2884</t>
  </si>
  <si>
    <t>Непрограммные расходы</t>
  </si>
  <si>
    <t>Иные непрограмные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</si>
  <si>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</si>
  <si>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0</t>
  </si>
  <si>
    <t>0000</t>
  </si>
  <si>
    <t>9</t>
  </si>
  <si>
    <t>5118</t>
  </si>
  <si>
    <t>Иные непрограммные мероприятия</t>
  </si>
  <si>
    <t>2926</t>
  </si>
  <si>
    <t>Расходы на обеспечение деятельности (оказание услуг) муниципальных учреждений врамках основного мероприятия   "Обеспечение деятельности МККУ МКК "Ломинцевский поселковый дом культуры""  муниципальной программы " Развитие культуры на территории МО Ломинцевское"</t>
  </si>
  <si>
    <t>2952</t>
  </si>
  <si>
    <t>253</t>
  </si>
  <si>
    <t>2953</t>
  </si>
  <si>
    <t>Группа видов  расходов</t>
  </si>
  <si>
    <t>Сумма      (тыс. руб.)</t>
  </si>
  <si>
    <t>Расходы по переданным полномочиям на формирование и содержание муниципального архива, включая хранение архивных фондов поселений в рамках непрограммного направления "Межбюджетные трансферты"</t>
  </si>
  <si>
    <t>Расходы за по переданным полномочиям на создание, содержание и организацию деятельности аварийно-спасательных служб и (или) аварийно-спасательных формирований в рамках непрограммного направления "Межбюджетные трансферты"</t>
  </si>
  <si>
    <t>Основное мероприятие "Проведение конкурсов между субъектами малого и среднего предпринимательства в МО Ломинцевское" муниципальной программы "Развитие субъектов малого и среднего предпринимательства в МО Ломинцевское Щёкинского района на 2014-2016 годы"</t>
  </si>
  <si>
    <t>2914</t>
  </si>
  <si>
    <t>Муниципальная программа «Развитие территориального общественного самоуправления в МО Ломинцевское</t>
  </si>
  <si>
    <t>Подпрограмма "Обеспечение поддержки органов  территориального общественного самоуправления МО Ломинцевское" муниципальной программы «Развитие территориального общественного самоуправления в МО Ломинцевское"</t>
  </si>
  <si>
    <t>2901</t>
  </si>
  <si>
    <t>Организация сотрудничества органов местного самоуправления с органами территориального общественного самоуправления в рамках подпрограммы "Обеспечение поддержки органов  территориального общественного самоуправления МО Ломинцевское" муниципальной программы «Развитие территориального общественного самоуправления в МО Ломинцевское"</t>
  </si>
  <si>
    <t xml:space="preserve">Муниципальная программа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</si>
  <si>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Подпрограмма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</si>
  <si>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Муниципальная программа  "Организация освещения улиц, благоустройства, озеленения и санитарной очистки в МО Ломинцевское Щекинского района "  </t>
  </si>
  <si>
    <t xml:space="preserve">Подпрограмма «Организация освещения улиц МО Ломинцевское Щекинского района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</si>
  <si>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2920</t>
  </si>
  <si>
    <t xml:space="preserve">техническое обслуживание  и ремонт уличного освещения в рамках подпрограммы «Организация освещения улиц МО Ломинцевское Щекинского района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</si>
  <si>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 xml:space="preserve">Оплата потребленной э/энергии на уличное освещение в рамках подпрограммы «Организация освещения улиц МО Ломинцевское Щекинского района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</si>
  <si>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2919</t>
  </si>
  <si>
    <t xml:space="preserve"> Подпрограмма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</si>
  <si>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 xml:space="preserve">спиливание деревьев в рамках подпрограммы 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</si>
  <si>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2921</t>
  </si>
  <si>
    <t xml:space="preserve">Приобретение, установка и ремонт  детских площадок в рамках подпрограммы 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</si>
  <si>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2949</t>
  </si>
  <si>
    <t>2948</t>
  </si>
  <si>
    <t xml:space="preserve">Приобретение и установка  надворных туалетов в рамках подпрограммы 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</si>
  <si>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2922</t>
  </si>
  <si>
    <t xml:space="preserve">содержание территории в рамках подпрограммы 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</si>
  <si>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 xml:space="preserve">Подпрограмма  «Организация вывоза ТБО и мусора»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</si>
  <si>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2936</t>
  </si>
  <si>
    <t xml:space="preserve">Организация сбора и вывоза мусора в рамках подпрограммы «Организация вывоза ТБО и мусора»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</si>
  <si>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2947</t>
  </si>
  <si>
    <t>Глава администрации</t>
  </si>
  <si>
    <t>2904</t>
  </si>
  <si>
    <t>Непрограммное направление деятельности "Обеспечение функционирования администрации муниципального образования"</t>
  </si>
  <si>
    <t>Расходы на опубликование нормативно-правововых актов</t>
  </si>
  <si>
    <t>2886</t>
  </si>
  <si>
    <t>Социальная поддержка населения муниципального образования</t>
  </si>
  <si>
    <t>96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</si>
  <si>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</si>
  <si>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2887</t>
  </si>
  <si>
    <t>Пенсионное обеспечение</t>
  </si>
  <si>
    <t>Муниципальная программа  "Ресурсное обеспечение информационной системы муниципального образования Ломинцевское Щекинского района на 2015-2017 годы"</t>
  </si>
  <si>
    <t>8536</t>
  </si>
  <si>
    <t>540</t>
  </si>
  <si>
    <t>Иные межбюджетные трансферты</t>
  </si>
  <si>
    <t>8511</t>
  </si>
  <si>
    <t>500</t>
  </si>
  <si>
    <t>8504</t>
  </si>
  <si>
    <t>8503</t>
  </si>
  <si>
    <t>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</si>
  <si>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бюджетаМО Ломинцевское на осуществление части полномочий по решению вопросов местного значения в соответствии с заключенными соглашениями"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</si>
  <si>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</si>
  <si>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</si>
  <si>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Расходы по переданным полномочиям на составление проекта бюджета поселения на очередной финансовый год, на плановый период и организация исполнения бюджета поселения в рамках непрограммного направления расходов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</si>
  <si>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Обеспечение функционирования администрации муниципального образования</t>
  </si>
  <si>
    <t>8437</t>
  </si>
  <si>
    <t>8440</t>
  </si>
  <si>
    <t>8438</t>
  </si>
  <si>
    <t>8439</t>
  </si>
  <si>
    <t>2621</t>
  </si>
  <si>
    <t>Субсидии на реализацию подпрограммы "Сохранение и развитие традиционной народной культуры, промыслов и ремесел" государственной программы Тульской области "Развитие культуры  и туризма Тульской области"</t>
  </si>
  <si>
    <t>8012</t>
  </si>
  <si>
    <t xml:space="preserve"> Расходы на выплаты персоналу государственных (муниципальных) органов</t>
  </si>
  <si>
    <t>86</t>
  </si>
  <si>
    <t>2994</t>
  </si>
  <si>
    <t>Обеспечение мероприятий, связанных с ликвидацией библиотеки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</si>
  <si>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библиотеки"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</si>
  <si>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</si>
  <si>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</si>
  <si>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</si>
  <si>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</si>
  <si>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</si>
  <si>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непрограммного направления расходов "Процентные платежи по муниципальному долгу"</t>
  </si>
  <si>
    <t>2889</t>
  </si>
  <si>
    <t>Обслуживание муниципального долга</t>
  </si>
  <si>
    <t>730</t>
  </si>
  <si>
    <t>содержания автомобильных дорог местного значения в зимний период  по непрограммному направлению расходов "Межбюджетные трансферты"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</si>
  <si>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исключая полномочия по вопросу дорожной деятельности в части содержания автомобильных дорог местного значения в зимний период по непрограммному направлению расходов "Межбюджетные трансферты"</t>
  </si>
  <si>
    <t>Организация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по непрограммному направлению расходов "Межбюджетные трансферты"</t>
  </si>
  <si>
    <t>Оплата кредиторской задолженности по муниципальной программе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район"по непрограммному направлению расходов"Межбюджетные трансферты"</t>
  </si>
  <si>
    <t>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 по непрограммному напрвлению расходов "Межбюджетные трансферты"</t>
  </si>
  <si>
    <t xml:space="preserve">на 2015 год </t>
  </si>
  <si>
    <t>тыс. руб.</t>
  </si>
  <si>
    <t>Код классификации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</si>
  <si>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</si>
  <si>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Сумма  
на  2015 год</t>
  </si>
  <si>
    <t>Источники внутреннего финансирования дефицитов бюджетов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</si>
  <si>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</si>
  <si>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</si>
  <si>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</si>
  <si>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</si>
  <si>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</si>
  <si>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</si>
  <si>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</si>
  <si>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</si>
  <si>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</si>
  <si>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</si>
  <si>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</si>
  <si>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</si>
  <si>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</si>
  <si>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</si>
  <si>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Итого  источников  внутреннего  финансирования</t>
  </si>
  <si>
    <t>Источники внутреннего финансирования дефицита бюджета МО  Ломинцевское</t>
  </si>
  <si>
    <t>000 01 05 02 01 10 0000 610</t>
  </si>
  <si>
    <t>000 01 05 02 01 10 0000 510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</si>
  <si>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</si>
  <si>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 бюджетов сельских поселений</t>
  </si>
  <si>
    <t>Подпрограмма "Информационное обеспечение МО Ломинцевское" муниципальной программы  "Ресурсное обеспечение информационной системы муниципального образования Ломинцевское Щекинского района на 2015-2017 годы"</t>
  </si>
  <si>
    <t>Расходы на обеспечение доступа  к сети Интернет подпрограммы "Информационное обеспечение МО Ломинцевское" муниципальной программы  "Ресурсное обеспечение информационной системы муниципального образования Ломинцевское Щекинского района на 2015-2017 годы"</t>
  </si>
  <si>
    <t>Обеспечение органов местного самоуправления и учреждений услугами связи в рамках "Информационное обеспечение МО Ломинцевское" муниципальной программы  "Ресурсное обеспечение информационной системы муниципального образования Ломинцевское Щекинского района на 2015-2017 годы"</t>
  </si>
  <si>
    <t>Приобретение, техническое и информационное обслуживание  компьютерной техники, комплектующих и программного обеспеченияв рамках "Информационное обеспечение МО Ломинцевское" муниципальной программы  "Ресурсное обеспечение информационной системы муниципального образования Ломинцевское Щекинского района на 2015-2017 годы"</t>
  </si>
  <si>
    <t>Муниципальная программа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2015-2017 годы"</t>
  </si>
  <si>
    <t>Подпрограмма  "Обеспечение противопожарных мероприятий в муниципальном образовании Ломинцевское"  муниципальной программы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2015-2017 годы"</t>
  </si>
  <si>
    <t>Обеспечение первичных мер пожарной безопасности в муниципальном образовании в рамках подпрограммы "Обеспечение противопожарных мероприятий в муниципальном образовании Ломинцевское"  муниципальной программы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2015-2017 годы"</t>
  </si>
  <si>
    <t>Муниципальная программа "Развитие субъектов малого и среднего предпринимательства в МО Ломинцевское Щёкинского района на 2015-2017 годы"</t>
  </si>
  <si>
    <t>Проведение ежегодных конкурсов на звание "Лучшее малое (среднее) предприятие" в рамках основного мероприятия "Проведение конкурсов между субъектами малого и среднего предпринимательства в МО Ломинцевское" муниципальной программы "Развитие субъектов малого и среднего предпринимательства в МО Ломинцевское Щёкинского района на 2015-2017 годы"</t>
  </si>
  <si>
    <t>Муниципальная программа "Профессиональная переподготовка, повышение квалификации работников администрации МО Ломинцевское Щекинского района  на 2015 - 2017 годы"</t>
  </si>
  <si>
    <t>Основное мероприятие "Повышение квалификации огранов местного самоуправления и работников мунциипальных учреждений МО Ломинцевское" муниципальной программы  "Профессиональная переподготовка, повышение квалификации работников администрации МО Ломинцевское Щекинского района  на 2015 - 2017 годы"</t>
  </si>
  <si>
    <t>Повышение квалификации в рамках основного мероприятия "Повышение квалификации огранов местного самоуправления и работников мунциипальных учреждений МО Ломинцевское" муниципальной программы  "Профессиональная переподготовка, повышение квалификации работников администрации МО Ломинцевское Щекинского района  на 2015 - 2017 годы"</t>
  </si>
  <si>
    <t>Муниципальная программа " Развитие культуры на территории МО Ломинцевское Щекинского района на 2015-2017 годы"</t>
  </si>
  <si>
    <t>Подпрограмма "Проведение праздничных мероприятий в МО Ломинцевское" муниципальной программы " Развитие культуры на территории МО Ломинцевское Щекинского района на 2015-2017 годы"</t>
  </si>
  <si>
    <t>Проведение праздничных мероприятий в рамках подрограммы  "Проведение праздничных мероприятий в МО Ломинцевское" муниципальной программы " Развитие культуры на территории МО Ломинцевское Щекинского района на 2015-2017 годы"</t>
  </si>
  <si>
    <t>Основное мероприятие  "Обеспечение деятельности МККУ МКК "Ломинцевский поселковый дом культуры""  муниципальной программы " Развитие культуры на территории МО Ломинцевское Щекинского района на 2015-2017 годы"</t>
  </si>
  <si>
    <t>Муниципальная программа " Социальная поддержка отдельных категорий граждан муниципального образования Ломинцевское Щекинского района на 2015 - 2017 годы"</t>
  </si>
  <si>
    <t>Подпрограмма " Социальная поддержка отдельных категорий населения" муниципальной программы  "Социальная поддержка отдельных категорий граждан МО Ломинцевское Щекинского района на 2015-2017 годы"</t>
  </si>
  <si>
    <t>Оказание помощи отдельным категориям населенияв рамках подпрограммы  " Социальная поддержка отдельных категорий населения" муниципальной программы  "Социальная поддержка отдельных категорий граждан МО Ломинцевское Щекинского района на 2015-2017 годы"</t>
  </si>
  <si>
    <t>Вручение памятных подарков в рамках подпрограммы " Социальная поддержка отдельных категорий населения" муниципальной программы  "Социальная поддержка отдельных категорий граждан МО Ломинцевское Щекинского района на 2015-2017 годы"</t>
  </si>
  <si>
    <t>Приложение 6</t>
  </si>
  <si>
    <t xml:space="preserve"> на 2015 год </t>
  </si>
  <si>
    <t>Приложение 8</t>
  </si>
  <si>
    <t>Перечень и объем бюджетных ассигнований на финансовое обеспечение реализации муниципальных программ Щекинского района по разделам, подразделам, целевым статьям, группам видов расходов классификации расходов бюджета муниципального образования Ломинцевское на 2015 год</t>
  </si>
  <si>
    <t>ИТОГО:</t>
  </si>
  <si>
    <t xml:space="preserve">Приобретение и обустройство контейнерных площадок в рамках подпрограммы «Организация вывоза ТБО и мусора»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</si>
  <si>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 xml:space="preserve">Основное мероприятие " Обеспечение деятельности муниципального казенного учреждения  ЛУЖиБ"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</si>
  <si>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 xml:space="preserve">Расходы на обеспечение деятельности (оказание услуг) муниципальных учреждений врамках основного мероприятия " Обеспечение деятельности муниципального казенного учреждения  ЛУЖиБ"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</si>
  <si>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2944</t>
  </si>
  <si>
    <t>Муниципальная программа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2014-2016 годы"</t>
  </si>
  <si>
    <t>Подпрограмма "Обеспечение проведения мероприятий по ГО и ЧС населения  муниципального образования Ломинцевское" муниципальной программы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2014-2016 годы"</t>
  </si>
  <si>
    <t>2845</t>
  </si>
  <si>
    <t>Мероприятия по предупреждению и ликвидации ЧС природного и техногенного характера в рамках подпрограммы "Обеспечение проведения мероприятий по ГО и ЧС населения  муниципального образования Ломинцевское" муниципальной программы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2014-2016 годы"</t>
  </si>
  <si>
    <t>Муниципальная программа "Профилактика терроризма и экстремизма, а также минимизациии (или) ликвидации последствийпроявлений терроризма и экстремизма на территории  МО Ломинцевское Щекинского района на 2014 - 2016 годы"</t>
  </si>
  <si>
    <t>Подпрограмма "Обеспечение профилактики терроризма, экстремизма в МО Ломинцевское" муниципальной программы "Профилактика терроризма и экстремизма, а также минимизациии (или) ликвидации последствийпроявлений терроризма и экстремизма на территории  МО Ломинцевское Щекинского района на 2014 - 2016 годы"</t>
  </si>
  <si>
    <t>Мероприятия по профилактике правонарушений, терроризма, экстримизма подпрограммы "Обеспечение профилактики терроризма, экстремизма в МО Ломинцевское" муниципальной программы "Профилактика терроризма и экстремизма, а также минимизациии (или) ликвидации последствийпроявлений терроризма и экстремизма на территории  МО Ломинцевское Щекинского района на 2014 - 2016 годы"</t>
  </si>
  <si>
    <t>2903</t>
  </si>
  <si>
    <t>2909</t>
  </si>
  <si>
    <t>к решению Собрания депутатов МО Ломинцевское Щекинского района</t>
  </si>
  <si>
    <t>Приложение 2</t>
  </si>
  <si>
    <t>Приложение 3</t>
  </si>
  <si>
    <t xml:space="preserve">к решению Собрания депутатов МО Ломинцевское Щекинского района "О бюджете  муниципального образования МО Ломинцевское Щекинского района на 2015 год и плановый период 2016 и 2017 годов" от 23.12.2014г. №13 </t>
  </si>
  <si>
    <t>от  23.12.2014 г. №13</t>
  </si>
  <si>
    <t>от 23.12.2014 г. № 13</t>
  </si>
  <si>
    <t xml:space="preserve"> от 23.12.2014 г. № 13</t>
  </si>
  <si>
    <t>Приложение 12</t>
  </si>
  <si>
    <t xml:space="preserve">к решению Собрания депутатов МО Ломинцевское Щекинского района О внесении изменений в решение Собрания депутатов МО Ломинцевское  Щекинского района" О бюджете МО Ломинцевское Щекинского района на 2015 год и плановый период 2016 и 2017 годов </t>
  </si>
  <si>
    <t>О внесении изменений в решение Собрания депутатов МО Ломинцевское Щекинского района"О бюджете  муниципального образования МО Ломинцевское Щекинского района на 2015 год и плановый период 2016 и 2017 годов"</t>
  </si>
  <si>
    <t>к решению Собрания депутатов МО Ломинцевское Щекинского района О внесении изменений в решение Собрания депутатов МО Ломинцевское " О бюджете МО Ломинцевское Щекинского района на 2015 год и плановый период 2016 и 2017 годов"</t>
  </si>
  <si>
    <t>к решению Собрания депутатов МО Ломинцевское  Щекинского района "О бюджете  МО Ломинцевское Щекинского района на 2015 год и плановый период 2016 и 2017 годов"</t>
  </si>
  <si>
    <t xml:space="preserve">к решению Собрания депутатов МО Ломинцевское Щекинского района "О внесении изменений в решение Собрания депутатов МО Ломинцевское Щекинского района " О бюджете МО Ломинцевское Щекинского района на 2015 год и плановый период 2016 и 2017 годов </t>
  </si>
  <si>
    <t xml:space="preserve">Ремонти содержание муниципального жилого фонда в рамках подпрограммы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</si>
  <si>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Ремонт и содержание муниципального жилого фонда в рамках подпрограммы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</si>
  <si>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Ремонт и сожержание муниципального жилого фонда в рамках подпрограммы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</si>
  <si>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Субсидии  бюджетам МО на реализацию проекта "Народный бюджет" по иным непрограммным мероприятиям в рамказ непрограммных расходов</t>
  </si>
  <si>
    <t>8055</t>
  </si>
  <si>
    <t>300+100</t>
  </si>
  <si>
    <t>исключить</t>
  </si>
  <si>
    <t>Получение бюджетных кредитов от других бюджетов бюджетной системы Российской Федерации бюджетом сельских поселений в валюте Российской Федерации</t>
  </si>
  <si>
    <t xml:space="preserve">Перечень </t>
  </si>
  <si>
    <t>Код главы</t>
  </si>
  <si>
    <t>Код группы, подгруппы, статьи и видов источников</t>
  </si>
  <si>
    <t>к решению Собрания депутатов МО Ломинцевское Щекинского района О внесении изменений в решение Собрания депутатов МО Ломинцевское " О бюджете МО Ломинцевское Щекинского района на 2015 год и плановый период 2016 и 2017 годов от 23.12.2014г. № 13</t>
  </si>
  <si>
    <t>Приложение 7</t>
  </si>
  <si>
    <t xml:space="preserve"> на 2016 год и 2017 год</t>
  </si>
  <si>
    <t>800</t>
  </si>
  <si>
    <t>Расходы по  переданным полномочиям  на выдачу разрешений на строительство в рамках непрограммного направления "Межбюджетные трансферты"</t>
  </si>
  <si>
    <t>Расходы по переданным полномочиям  на выдачу разрешений на ввод в эксплуатацию при осуществлении строительства, реконструкции и объектов капстроительства в рамках непрограммного направления "Межбюджетные трансферты"</t>
  </si>
  <si>
    <t xml:space="preserve">Расходыпо переданным полномочиям на осуществление муниципального жилищного контроля </t>
  </si>
  <si>
    <t>Расходы  по переданным полномочиям на осуществление муниципального земельного контроля в рамках непрограммного направления "Межбюджетные трансферты"</t>
  </si>
  <si>
    <t>Расходы за счет переданных полномочий на формирование и исполнение бюджета</t>
  </si>
  <si>
    <t>Расходыпо переданным полномочиям на осуществление внешнего муниципального финансового контроля в рамках непрограммного направления "Межбюджетные трансферты"</t>
  </si>
  <si>
    <t>Обеспечение проведения выборов и референдумов</t>
  </si>
  <si>
    <t>Обеспечение проведения выборов и референдумов в поселениях Щекинского района</t>
  </si>
  <si>
    <t xml:space="preserve">Расходы на проведение выборов в законодательные (представительные) органы  поселений Щекинского района </t>
  </si>
  <si>
    <t>Расходы на проведение выборов в Собрания депутатов  поселений Щекинского района в рамках непрограммного направления деятельности "Обеспечение проведения выборов и референдумов в поселениях Щекинского района"</t>
  </si>
  <si>
    <t xml:space="preserve">Взносы на капитальный ремонт муниципального жилого фонда в рамках подпрограммы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</si>
  <si>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Текущий ремонт жилого фонда в рамках подпрограммы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</si>
  <si>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2915</t>
  </si>
  <si>
    <t xml:space="preserve">Снос расселенных домов в рамках подпрограммы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</si>
  <si>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2939</t>
  </si>
  <si>
    <t xml:space="preserve">Подпрограмма «Улучшение жилищных условий ветеранов ВОВ, проживающим на территории МО Ломинцевское Щекинского района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</si>
  <si>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Текущий ремонт жилого фонда подпрограммы «Улучшение жилищных условий ветеранов ВОВ, проживающим на территории МО Ломинцевское Щекинского района" 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</si>
  <si>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Подпрограмма «Улучшение жилищных условий семьям с детьми инвалидами, проживающими  на территории МО Ломинцевское Щекинского района</t>
  </si>
  <si>
    <t xml:space="preserve">Текущий ремонт жилого фонда в рамках подпрограммы «Улучшение жилищных условий семьям с детьми инвалидами, проживающими  на территории МО Ломинцевское Щекинского района"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</si>
  <si>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Устройство пандусов  в рамках подпрограммы «Улучшение жилищных условий семьям с детьми инвалидами, проживающими  на территории МО Ломинцевское Щекинского района"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</si>
  <si>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2940</t>
  </si>
  <si>
    <t>Подпрограмма «Энергосбережения и повышения энергетической эффективности в МО Ломинцевское Щекинского района на 2014-2016 годы»</t>
  </si>
  <si>
    <t>5</t>
  </si>
  <si>
    <t xml:space="preserve">Обеспечение мероприятий по энергосбережению в рамках подпрограммы «Энергосбережения и повышения энергетической эффективности в МО Ломинцевское Щекинского района на 2014-2016 годы»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</si>
  <si>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2943</t>
  </si>
  <si>
    <t>Завершение работ по объекту "Строительство и реконструкция водопроводных сетей с.Мясоедово, д.Панарино, д. Б.Кожуховка" в рамках непрограммного направления "Межбюджетные трансферты"</t>
  </si>
  <si>
    <t>8405</t>
  </si>
  <si>
    <t>Капитальные вложения в объекты недвижимого имущества государственной (муниципальной) собственности</t>
  </si>
  <si>
    <t>Экспертиза и согласование проектов по объекту: газификация п.Октябрьский, д.Усть-Колпна, д.Щекино, (ПИР) в рамках непрограммного направления "Межбюджетные трансферты"</t>
  </si>
  <si>
    <t>8421</t>
  </si>
  <si>
    <t xml:space="preserve"> Подпрограмма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</si>
  <si>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Обслуживание газопровода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</si>
  <si>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2928</t>
  </si>
  <si>
    <t xml:space="preserve">Строительство очистных сооружений в п.Ломинцевский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</si>
  <si>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4601</t>
  </si>
  <si>
    <t xml:space="preserve">Строительство котельной п.Ломинцевский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</si>
  <si>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4602</t>
  </si>
  <si>
    <t xml:space="preserve">Ремонт системы водоснабжения и водоотведения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</si>
  <si>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2935</t>
  </si>
  <si>
    <t xml:space="preserve">Экспертиза промышленной безопасности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</si>
  <si>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2941</t>
  </si>
  <si>
    <t xml:space="preserve">Подпрограмма «Энергосбережения и повышения энергетической эффективности в МО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</si>
  <si>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Установка общедомовых приборов учета в рамках подпрограммы «Энергосбережения и повышения энергетической эффективности в МО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</si>
  <si>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2942</t>
  </si>
  <si>
    <t xml:space="preserve">Подпрограмма «Энергосбережения и повышения энергетической эффективности в МО Ломинцевское Щекинского района на 2014-2016 годы» муниципальной  программы"Улучшение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</si>
  <si>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Обеспечение мероприятий по энергосбережению в рамках подпрограммы «Энергосбережения и повышения энергетической эффективности в МО Ломинцевское Щекинского района на 2014-2016 годы» муниципальной программы "Улучшение жилищных условий граждан и комплексное  развития коммунальной инфраструктуры в МО Ломинцевское Щекинского района" 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</si>
  <si>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 по иным непрограммным мероприятиям в рамках непрограммных расходов</t>
  </si>
  <si>
    <t>8010</t>
  </si>
  <si>
    <t>Социальное обеспечение и иные выплаты населению</t>
  </si>
  <si>
    <t>300</t>
  </si>
  <si>
    <t>Условно утвержденные расходы</t>
  </si>
  <si>
    <t/>
  </si>
  <si>
    <t>Условно утвержденные расходы по иным непрограммным мероприятиям в рамках непрограммных расходов</t>
  </si>
  <si>
    <t>9990</t>
  </si>
  <si>
    <t>Условно-утвержденные расходы</t>
  </si>
  <si>
    <t>О внесении изменений в решение Собрания депутатов МО Ломинцевское "О бюджете  муниципального образования МО Ломинцевское Щекинского района на 2015 год и плановый период 2016 и 2017 годов"</t>
  </si>
  <si>
    <t>от 6 февраля 2014 г. № 8-24</t>
  </si>
  <si>
    <t>Приложение 5</t>
  </si>
  <si>
    <t>бюджетных ассигнований бюджета муниципального образования Ломинцевское Щекинского  района на плановый период 2016 и 2017 годов  по разделам,  подразделам, целевым статьям  (муниципальным программам и непрограммным направлениям деятельности), группам видов расходов  классификации расходов</t>
  </si>
  <si>
    <t>Приложение 13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</si>
</sst>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_-* #,##0.0_р_._-;\-* #,##0.0_р_._-;_-* &quot;-&quot;?_р_._-;_-@_-"/>
    <numFmt numFmtId="186" formatCode="_-* #,##0.00_р_._-;\-* #,##0.00_р_._-;_-* \-??_р_._-;_-@_-"/>
    <numFmt numFmtId="187" formatCode="_-* #,##0_р_._-;\-* #,##0_р_._-;_-* \-_р_._-;_-@_-"/>
    <numFmt numFmtId="188" formatCode="0000"/>
    <numFmt numFmtId="189" formatCode="#,##0;[Red]\-#,##0"/>
    <numFmt numFmtId="190" formatCode="_-* #,##0.0_р_._-;\-* #,##0.0_р_._-;_-* \-_р_._-;_-@_-"/>
  </numFmts>
  <fonts count="98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3"/>
    </font>
    <font>
      <b/>
      <sz val="9"/>
      <name val="Times New Roman Cyr"/>
      <family val="1"/>
    </font>
    <font>
      <sz val="9"/>
      <name val="Times New Roman Cyr"/>
      <family val="1"/>
    </font>
    <font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10"/>
      <color indexed="8"/>
      <name val="Arial"/>
      <family val="3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0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 Cyr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i/>
      <sz val="10"/>
      <color indexed="8"/>
      <name val="Arial"/>
      <family val="3"/>
    </font>
    <font>
      <b/>
      <i/>
      <sz val="10"/>
      <color indexed="8"/>
      <name val="Arial"/>
      <family val="3"/>
    </font>
    <font>
      <i/>
      <sz val="9"/>
      <color indexed="8"/>
      <name val="Times New Roman Cyr"/>
      <family val="0"/>
    </font>
    <font>
      <b/>
      <sz val="11"/>
      <color indexed="8"/>
      <name val="Times New Roman"/>
      <family val="1"/>
    </font>
    <font>
      <b/>
      <sz val="11"/>
      <name val="Times New Roman Cyr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10"/>
      <name val="Arial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Tahoma"/>
      <family val="2"/>
    </font>
    <font>
      <sz val="9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3"/>
    </font>
    <font>
      <sz val="9"/>
      <name val="Arial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1" applyNumberFormat="0" applyAlignment="0" applyProtection="0"/>
    <xf numFmtId="0" fontId="84" fillId="26" borderId="2" applyNumberFormat="0" applyAlignment="0" applyProtection="0"/>
    <xf numFmtId="0" fontId="85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7" borderId="7" applyNumberFormat="0" applyAlignment="0" applyProtection="0"/>
    <xf numFmtId="0" fontId="91" fillId="0" borderId="0" applyNumberFormat="0" applyFill="0" applyBorder="0" applyAlignment="0" applyProtection="0"/>
    <xf numFmtId="0" fontId="9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7" fillId="31" borderId="0" applyNumberFormat="0" applyBorder="0" applyAlignment="0" applyProtection="0"/>
  </cellStyleXfs>
  <cellXfs count="55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9" fillId="0" borderId="13" xfId="58" applyFont="1" applyFill="1" applyBorder="1" applyAlignment="1">
      <alignment horizontal="left" vertical="center" textRotation="90" wrapText="1"/>
      <protection/>
    </xf>
    <xf numFmtId="0" fontId="9" fillId="0" borderId="10" xfId="58" applyFont="1" applyFill="1" applyBorder="1" applyAlignment="1">
      <alignment horizontal="left" vertical="center" textRotation="90" wrapText="1"/>
      <protection/>
    </xf>
    <xf numFmtId="0" fontId="9" fillId="0" borderId="14" xfId="58" applyFont="1" applyFill="1" applyBorder="1" applyAlignment="1">
      <alignment horizontal="left" vertical="center" textRotation="90" wrapText="1"/>
      <protection/>
    </xf>
    <xf numFmtId="177" fontId="31" fillId="0" borderId="0" xfId="0" applyNumberFormat="1" applyFont="1" applyFill="1" applyBorder="1" applyAlignment="1">
      <alignment horizontal="center" vertical="center" wrapText="1"/>
    </xf>
    <xf numFmtId="177" fontId="31" fillId="0" borderId="12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80" fontId="10" fillId="0" borderId="11" xfId="67" applyNumberFormat="1" applyFont="1" applyFill="1" applyBorder="1" applyAlignment="1" applyProtection="1">
      <alignment horizontal="center" vertical="center" wrapText="1"/>
      <protection/>
    </xf>
    <xf numFmtId="2" fontId="24" fillId="0" borderId="15" xfId="55" applyNumberFormat="1" applyFont="1" applyFill="1" applyBorder="1" applyAlignment="1" applyProtection="1">
      <alignment horizontal="center"/>
      <protection hidden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3" fillId="0" borderId="13" xfId="58" applyFont="1" applyFill="1" applyBorder="1" applyAlignment="1">
      <alignment horizontal="center" vertical="center" textRotation="90" wrapText="1"/>
      <protection/>
    </xf>
    <xf numFmtId="0" fontId="33" fillId="0" borderId="10" xfId="58" applyFont="1" applyFill="1" applyBorder="1" applyAlignment="1">
      <alignment horizontal="center" vertical="center" textRotation="90" wrapText="1"/>
      <protection/>
    </xf>
    <xf numFmtId="0" fontId="40" fillId="0" borderId="14" xfId="58" applyFont="1" applyFill="1" applyBorder="1" applyAlignment="1">
      <alignment horizontal="center" vertical="center" textRotation="90" wrapText="1"/>
      <protection/>
    </xf>
    <xf numFmtId="1" fontId="50" fillId="0" borderId="16" xfId="0" applyNumberFormat="1" applyFont="1" applyFill="1" applyBorder="1" applyAlignment="1">
      <alignment horizontal="center" vertical="center" wrapText="1"/>
    </xf>
    <xf numFmtId="49" fontId="35" fillId="0" borderId="16" xfId="58" applyNumberFormat="1" applyFont="1" applyFill="1" applyBorder="1" applyAlignment="1">
      <alignment horizontal="center" vertical="center" wrapText="1"/>
      <protection/>
    </xf>
    <xf numFmtId="49" fontId="35" fillId="0" borderId="14" xfId="58" applyNumberFormat="1" applyFont="1" applyFill="1" applyBorder="1" applyAlignment="1">
      <alignment horizontal="center" vertical="center" wrapText="1"/>
      <protection/>
    </xf>
    <xf numFmtId="49" fontId="33" fillId="0" borderId="14" xfId="58" applyNumberFormat="1" applyFont="1" applyFill="1" applyBorder="1" applyAlignment="1">
      <alignment horizontal="left" vertical="center" wrapText="1"/>
      <protection/>
    </xf>
    <xf numFmtId="49" fontId="33" fillId="0" borderId="15" xfId="58" applyNumberFormat="1" applyFont="1" applyFill="1" applyBorder="1" applyAlignment="1">
      <alignment horizontal="left" vertical="center" wrapText="1"/>
      <protection/>
    </xf>
    <xf numFmtId="49" fontId="33" fillId="0" borderId="17" xfId="58" applyNumberFormat="1" applyFont="1" applyFill="1" applyBorder="1" applyAlignment="1">
      <alignment horizontal="left" vertical="center" wrapText="1"/>
      <protection/>
    </xf>
    <xf numFmtId="1" fontId="36" fillId="0" borderId="14" xfId="0" applyNumberFormat="1" applyFont="1" applyFill="1" applyBorder="1" applyAlignment="1">
      <alignment horizontal="center" vertical="center" wrapText="1"/>
    </xf>
    <xf numFmtId="177" fontId="20" fillId="0" borderId="16" xfId="0" applyNumberFormat="1" applyFont="1" applyFill="1" applyBorder="1" applyAlignment="1">
      <alignment/>
    </xf>
    <xf numFmtId="1" fontId="20" fillId="0" borderId="16" xfId="0" applyNumberFormat="1" applyFont="1" applyFill="1" applyBorder="1" applyAlignment="1">
      <alignment horizontal="left" vertical="center" wrapText="1"/>
    </xf>
    <xf numFmtId="1" fontId="35" fillId="0" borderId="16" xfId="0" applyNumberFormat="1" applyFont="1" applyFill="1" applyBorder="1" applyAlignment="1">
      <alignment horizontal="center" wrapText="1"/>
    </xf>
    <xf numFmtId="1" fontId="35" fillId="0" borderId="14" xfId="0" applyNumberFormat="1" applyFont="1" applyFill="1" applyBorder="1" applyAlignment="1">
      <alignment horizontal="center" wrapText="1"/>
    </xf>
    <xf numFmtId="1" fontId="36" fillId="0" borderId="16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/>
    </xf>
    <xf numFmtId="2" fontId="20" fillId="0" borderId="16" xfId="55" applyNumberFormat="1" applyFont="1" applyFill="1" applyBorder="1" applyAlignment="1" applyProtection="1">
      <alignment horizontal="left" wrapText="1"/>
      <protection hidden="1"/>
    </xf>
    <xf numFmtId="49" fontId="35" fillId="0" borderId="16" xfId="0" applyNumberFormat="1" applyFont="1" applyFill="1" applyBorder="1" applyAlignment="1">
      <alignment horizontal="center" wrapText="1"/>
    </xf>
    <xf numFmtId="49" fontId="35" fillId="0" borderId="14" xfId="0" applyNumberFormat="1" applyFont="1" applyFill="1" applyBorder="1" applyAlignment="1">
      <alignment horizontal="center" wrapText="1"/>
    </xf>
    <xf numFmtId="49" fontId="38" fillId="0" borderId="14" xfId="58" applyNumberFormat="1" applyFont="1" applyFill="1" applyBorder="1" applyAlignment="1">
      <alignment horizontal="center" wrapText="1"/>
      <protection/>
    </xf>
    <xf numFmtId="49" fontId="38" fillId="0" borderId="15" xfId="58" applyNumberFormat="1" applyFont="1" applyFill="1" applyBorder="1" applyAlignment="1">
      <alignment horizontal="center" wrapText="1"/>
      <protection/>
    </xf>
    <xf numFmtId="49" fontId="38" fillId="0" borderId="17" xfId="58" applyNumberFormat="1" applyFont="1" applyFill="1" applyBorder="1" applyAlignment="1">
      <alignment horizontal="center" wrapText="1"/>
      <protection/>
    </xf>
    <xf numFmtId="1" fontId="3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/>
    </xf>
    <xf numFmtId="49" fontId="24" fillId="0" borderId="16" xfId="0" applyNumberFormat="1" applyFont="1" applyFill="1" applyBorder="1" applyAlignment="1">
      <alignment horizontal="center" wrapText="1"/>
    </xf>
    <xf numFmtId="49" fontId="24" fillId="0" borderId="14" xfId="0" applyNumberFormat="1" applyFont="1" applyFill="1" applyBorder="1" applyAlignment="1">
      <alignment horizontal="center" wrapText="1"/>
    </xf>
    <xf numFmtId="49" fontId="33" fillId="0" borderId="14" xfId="58" applyNumberFormat="1" applyFont="1" applyFill="1" applyBorder="1" applyAlignment="1">
      <alignment horizontal="center" wrapText="1"/>
      <protection/>
    </xf>
    <xf numFmtId="49" fontId="33" fillId="0" borderId="15" xfId="58" applyNumberFormat="1" applyFont="1" applyFill="1" applyBorder="1" applyAlignment="1">
      <alignment horizontal="center" wrapText="1"/>
      <protection/>
    </xf>
    <xf numFmtId="49" fontId="33" fillId="0" borderId="17" xfId="58" applyNumberFormat="1" applyFont="1" applyFill="1" applyBorder="1" applyAlignment="1">
      <alignment horizontal="center" wrapText="1"/>
      <protection/>
    </xf>
    <xf numFmtId="0" fontId="19" fillId="0" borderId="16" xfId="55" applyNumberFormat="1" applyFont="1" applyFill="1" applyBorder="1" applyAlignment="1" applyProtection="1">
      <alignment horizontal="left" wrapText="1"/>
      <protection hidden="1"/>
    </xf>
    <xf numFmtId="1" fontId="39" fillId="0" borderId="16" xfId="0" applyNumberFormat="1" applyFont="1" applyFill="1" applyBorder="1" applyAlignment="1">
      <alignment horizontal="center" wrapText="1"/>
    </xf>
    <xf numFmtId="2" fontId="19" fillId="0" borderId="16" xfId="55" applyNumberFormat="1" applyFont="1" applyFill="1" applyBorder="1" applyAlignment="1" applyProtection="1">
      <alignment horizontal="left" wrapText="1"/>
      <protection hidden="1"/>
    </xf>
    <xf numFmtId="49" fontId="39" fillId="0" borderId="14" xfId="0" applyNumberFormat="1" applyFont="1" applyFill="1" applyBorder="1" applyAlignment="1">
      <alignment horizontal="center" wrapText="1"/>
    </xf>
    <xf numFmtId="49" fontId="40" fillId="0" borderId="15" xfId="58" applyNumberFormat="1" applyFont="1" applyFill="1" applyBorder="1" applyAlignment="1">
      <alignment horizontal="center" vertical="center" wrapText="1"/>
      <protection/>
    </xf>
    <xf numFmtId="177" fontId="38" fillId="0" borderId="16" xfId="58" applyNumberFormat="1" applyFont="1" applyFill="1" applyBorder="1" applyAlignment="1">
      <alignment horizontal="right"/>
      <protection/>
    </xf>
    <xf numFmtId="0" fontId="20" fillId="0" borderId="16" xfId="0" applyFont="1" applyFill="1" applyBorder="1" applyAlignment="1">
      <alignment wrapText="1"/>
    </xf>
    <xf numFmtId="49" fontId="41" fillId="0" borderId="15" xfId="58" applyNumberFormat="1" applyFont="1" applyFill="1" applyBorder="1" applyAlignment="1">
      <alignment horizontal="center" vertical="center" wrapText="1"/>
      <protection/>
    </xf>
    <xf numFmtId="49" fontId="38" fillId="0" borderId="17" xfId="58" applyNumberFormat="1" applyFont="1" applyFill="1" applyBorder="1" applyAlignment="1">
      <alignment horizontal="center" vertical="center" wrapText="1"/>
      <protection/>
    </xf>
    <xf numFmtId="2" fontId="19" fillId="0" borderId="16" xfId="55" applyNumberFormat="1" applyFont="1" applyFill="1" applyBorder="1" applyAlignment="1" applyProtection="1">
      <alignment horizontal="left" vertical="center" wrapText="1"/>
      <protection hidden="1"/>
    </xf>
    <xf numFmtId="49" fontId="40" fillId="0" borderId="15" xfId="58" applyNumberFormat="1" applyFont="1" applyFill="1" applyBorder="1" applyAlignment="1">
      <alignment horizontal="center" wrapText="1"/>
      <protection/>
    </xf>
    <xf numFmtId="177" fontId="33" fillId="0" borderId="16" xfId="58" applyNumberFormat="1" applyFont="1" applyFill="1" applyBorder="1" applyAlignment="1">
      <alignment horizontal="right"/>
      <protection/>
    </xf>
    <xf numFmtId="2" fontId="24" fillId="0" borderId="16" xfId="55" applyNumberFormat="1" applyFont="1" applyFill="1" applyBorder="1" applyAlignment="1" applyProtection="1">
      <alignment horizontal="left" wrapText="1"/>
      <protection hidden="1"/>
    </xf>
    <xf numFmtId="1" fontId="24" fillId="0" borderId="16" xfId="0" applyNumberFormat="1" applyFont="1" applyFill="1" applyBorder="1" applyAlignment="1">
      <alignment horizontal="left" wrapText="1"/>
    </xf>
    <xf numFmtId="177" fontId="19" fillId="0" borderId="16" xfId="0" applyNumberFormat="1" applyFont="1" applyFill="1" applyBorder="1" applyAlignment="1">
      <alignment horizontal="right" vertical="center" wrapText="1"/>
    </xf>
    <xf numFmtId="0" fontId="43" fillId="0" borderId="16" xfId="0" applyFont="1" applyFill="1" applyBorder="1" applyAlignment="1">
      <alignment horizontal="center" wrapText="1"/>
    </xf>
    <xf numFmtId="0" fontId="19" fillId="0" borderId="16" xfId="55" applyNumberFormat="1" applyFont="1" applyFill="1" applyBorder="1" applyAlignment="1" applyProtection="1">
      <alignment wrapText="1"/>
      <protection hidden="1"/>
    </xf>
    <xf numFmtId="49" fontId="42" fillId="0" borderId="16" xfId="0" applyNumberFormat="1" applyFont="1" applyFill="1" applyBorder="1" applyAlignment="1">
      <alignment horizontal="center" wrapText="1"/>
    </xf>
    <xf numFmtId="49" fontId="44" fillId="0" borderId="16" xfId="0" applyNumberFormat="1" applyFont="1" applyFill="1" applyBorder="1" applyAlignment="1">
      <alignment horizontal="center" wrapText="1"/>
    </xf>
    <xf numFmtId="177" fontId="19" fillId="0" borderId="16" xfId="0" applyNumberFormat="1" applyFont="1" applyFill="1" applyBorder="1" applyAlignment="1">
      <alignment/>
    </xf>
    <xf numFmtId="1" fontId="19" fillId="0" borderId="16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center" wrapText="1"/>
    </xf>
    <xf numFmtId="0" fontId="37" fillId="0" borderId="0" xfId="0" applyFont="1" applyFill="1" applyAlignment="1">
      <alignment/>
    </xf>
    <xf numFmtId="49" fontId="42" fillId="0" borderId="14" xfId="0" applyNumberFormat="1" applyFont="1" applyFill="1" applyBorder="1" applyAlignment="1">
      <alignment horizontal="center" wrapText="1"/>
    </xf>
    <xf numFmtId="49" fontId="38" fillId="0" borderId="16" xfId="0" applyNumberFormat="1" applyFont="1" applyFill="1" applyBorder="1" applyAlignment="1">
      <alignment horizontal="center" wrapText="1"/>
    </xf>
    <xf numFmtId="49" fontId="38" fillId="0" borderId="14" xfId="0" applyNumberFormat="1" applyFont="1" applyFill="1" applyBorder="1" applyAlignment="1">
      <alignment horizontal="center" wrapText="1"/>
    </xf>
    <xf numFmtId="49" fontId="41" fillId="0" borderId="14" xfId="0" applyNumberFormat="1" applyFont="1" applyFill="1" applyBorder="1" applyAlignment="1">
      <alignment horizontal="center" wrapText="1"/>
    </xf>
    <xf numFmtId="49" fontId="33" fillId="0" borderId="16" xfId="0" applyNumberFormat="1" applyFont="1" applyFill="1" applyBorder="1" applyAlignment="1">
      <alignment horizontal="center" wrapText="1"/>
    </xf>
    <xf numFmtId="49" fontId="33" fillId="0" borderId="14" xfId="0" applyNumberFormat="1" applyFont="1" applyFill="1" applyBorder="1" applyAlignment="1">
      <alignment horizontal="center" wrapText="1"/>
    </xf>
    <xf numFmtId="49" fontId="40" fillId="0" borderId="14" xfId="0" applyNumberFormat="1" applyFont="1" applyFill="1" applyBorder="1" applyAlignment="1">
      <alignment horizontal="center" wrapText="1"/>
    </xf>
    <xf numFmtId="49" fontId="41" fillId="0" borderId="15" xfId="58" applyNumberFormat="1" applyFont="1" applyFill="1" applyBorder="1" applyAlignment="1">
      <alignment horizontal="center" wrapText="1"/>
      <protection/>
    </xf>
    <xf numFmtId="0" fontId="19" fillId="0" borderId="16" xfId="0" applyFont="1" applyFill="1" applyBorder="1" applyAlignment="1">
      <alignment wrapText="1"/>
    </xf>
    <xf numFmtId="1" fontId="20" fillId="0" borderId="16" xfId="0" applyNumberFormat="1" applyFont="1" applyFill="1" applyBorder="1" applyAlignment="1">
      <alignment horizontal="center" vertical="center" wrapText="1"/>
    </xf>
    <xf numFmtId="49" fontId="24" fillId="0" borderId="14" xfId="66" applyNumberFormat="1" applyFont="1" applyFill="1" applyBorder="1" applyAlignment="1" applyProtection="1">
      <alignment horizontal="center"/>
      <protection/>
    </xf>
    <xf numFmtId="49" fontId="24" fillId="0" borderId="15" xfId="66" applyNumberFormat="1" applyFont="1" applyFill="1" applyBorder="1" applyAlignment="1" applyProtection="1">
      <alignment horizontal="center"/>
      <protection/>
    </xf>
    <xf numFmtId="49" fontId="45" fillId="0" borderId="17" xfId="0" applyNumberFormat="1" applyFont="1" applyFill="1" applyBorder="1" applyAlignment="1">
      <alignment horizontal="center" wrapText="1"/>
    </xf>
    <xf numFmtId="0" fontId="50" fillId="0" borderId="16" xfId="0" applyFont="1" applyFill="1" applyBorder="1" applyAlignment="1">
      <alignment wrapText="1"/>
    </xf>
    <xf numFmtId="49" fontId="20" fillId="0" borderId="16" xfId="0" applyNumberFormat="1" applyFont="1" applyFill="1" applyBorder="1" applyAlignment="1">
      <alignment horizontal="center" vertical="center" wrapText="1"/>
    </xf>
    <xf numFmtId="49" fontId="35" fillId="0" borderId="14" xfId="66" applyNumberFormat="1" applyFont="1" applyFill="1" applyBorder="1" applyAlignment="1" applyProtection="1">
      <alignment horizontal="center"/>
      <protection/>
    </xf>
    <xf numFmtId="49" fontId="35" fillId="0" borderId="15" xfId="66" applyNumberFormat="1" applyFont="1" applyFill="1" applyBorder="1" applyAlignment="1" applyProtection="1">
      <alignment horizontal="center"/>
      <protection/>
    </xf>
    <xf numFmtId="49" fontId="46" fillId="0" borderId="17" xfId="0" applyNumberFormat="1" applyFont="1" applyFill="1" applyBorder="1" applyAlignment="1">
      <alignment horizontal="center" wrapText="1"/>
    </xf>
    <xf numFmtId="49" fontId="42" fillId="0" borderId="14" xfId="66" applyNumberFormat="1" applyFont="1" applyFill="1" applyBorder="1" applyAlignment="1" applyProtection="1">
      <alignment horizontal="center"/>
      <protection/>
    </xf>
    <xf numFmtId="177" fontId="19" fillId="0" borderId="16" xfId="0" applyNumberFormat="1" applyFont="1" applyFill="1" applyBorder="1" applyAlignment="1">
      <alignment vertical="center" wrapText="1"/>
    </xf>
    <xf numFmtId="0" fontId="46" fillId="0" borderId="16" xfId="57" applyFont="1" applyFill="1" applyBorder="1" applyAlignment="1">
      <alignment horizontal="center" wrapText="1"/>
      <protection/>
    </xf>
    <xf numFmtId="0" fontId="47" fillId="0" borderId="16" xfId="0" applyFont="1" applyFill="1" applyBorder="1" applyAlignment="1">
      <alignment horizontal="center"/>
    </xf>
    <xf numFmtId="176" fontId="19" fillId="0" borderId="16" xfId="0" applyNumberFormat="1" applyFont="1" applyFill="1" applyBorder="1" applyAlignment="1">
      <alignment horizontal="right" vertical="center" wrapText="1"/>
    </xf>
    <xf numFmtId="188" fontId="35" fillId="0" borderId="16" xfId="55" applyNumberFormat="1" applyFont="1" applyFill="1" applyBorder="1" applyAlignment="1" applyProtection="1">
      <alignment horizontal="center" wrapText="1"/>
      <protection hidden="1"/>
    </xf>
    <xf numFmtId="49" fontId="38" fillId="0" borderId="16" xfId="0" applyNumberFormat="1" applyFont="1" applyFill="1" applyBorder="1" applyAlignment="1">
      <alignment horizontal="center"/>
    </xf>
    <xf numFmtId="176" fontId="20" fillId="0" borderId="16" xfId="0" applyNumberFormat="1" applyFont="1" applyFill="1" applyBorder="1" applyAlignment="1">
      <alignment horizontal="right" vertical="center" wrapText="1"/>
    </xf>
    <xf numFmtId="49" fontId="33" fillId="0" borderId="16" xfId="0" applyNumberFormat="1" applyFont="1" applyFill="1" applyBorder="1" applyAlignment="1">
      <alignment horizontal="center"/>
    </xf>
    <xf numFmtId="1" fontId="39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left" wrapText="1"/>
    </xf>
    <xf numFmtId="49" fontId="43" fillId="0" borderId="16" xfId="0" applyNumberFormat="1" applyFont="1" applyFill="1" applyBorder="1" applyAlignment="1">
      <alignment horizontal="center"/>
    </xf>
    <xf numFmtId="49" fontId="19" fillId="0" borderId="14" xfId="58" applyNumberFormat="1" applyFont="1" applyFill="1" applyBorder="1" applyAlignment="1">
      <alignment horizontal="center" wrapText="1"/>
      <protection/>
    </xf>
    <xf numFmtId="49" fontId="19" fillId="0" borderId="15" xfId="58" applyNumberFormat="1" applyFont="1" applyFill="1" applyBorder="1" applyAlignment="1">
      <alignment horizontal="center" wrapText="1"/>
      <protection/>
    </xf>
    <xf numFmtId="49" fontId="19" fillId="0" borderId="17" xfId="58" applyNumberFormat="1" applyFont="1" applyFill="1" applyBorder="1" applyAlignment="1">
      <alignment horizontal="center" wrapText="1"/>
      <protection/>
    </xf>
    <xf numFmtId="49" fontId="46" fillId="0" borderId="16" xfId="0" applyNumberFormat="1" applyFont="1" applyFill="1" applyBorder="1" applyAlignment="1">
      <alignment horizontal="center"/>
    </xf>
    <xf numFmtId="49" fontId="45" fillId="0" borderId="16" xfId="0" applyNumberFormat="1" applyFont="1" applyFill="1" applyBorder="1" applyAlignment="1">
      <alignment horizontal="center"/>
    </xf>
    <xf numFmtId="0" fontId="46" fillId="0" borderId="16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horizontal="left" wrapText="1"/>
    </xf>
    <xf numFmtId="49" fontId="45" fillId="0" borderId="16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right" vertical="center" wrapText="1"/>
    </xf>
    <xf numFmtId="176" fontId="20" fillId="0" borderId="16" xfId="0" applyNumberFormat="1" applyFont="1" applyFill="1" applyBorder="1" applyAlignment="1">
      <alignment/>
    </xf>
    <xf numFmtId="49" fontId="40" fillId="0" borderId="17" xfId="58" applyNumberFormat="1" applyFont="1" applyFill="1" applyBorder="1" applyAlignment="1">
      <alignment horizontal="center" wrapText="1"/>
      <protection/>
    </xf>
    <xf numFmtId="49" fontId="41" fillId="0" borderId="17" xfId="58" applyNumberFormat="1" applyFont="1" applyFill="1" applyBorder="1" applyAlignment="1">
      <alignment horizontal="center" wrapText="1"/>
      <protection/>
    </xf>
    <xf numFmtId="49" fontId="35" fillId="0" borderId="16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wrapText="1"/>
    </xf>
    <xf numFmtId="49" fontId="35" fillId="0" borderId="16" xfId="0" applyNumberFormat="1" applyFont="1" applyFill="1" applyBorder="1" applyAlignment="1">
      <alignment horizontal="center"/>
    </xf>
    <xf numFmtId="2" fontId="24" fillId="0" borderId="14" xfId="55" applyNumberFormat="1" applyFont="1" applyFill="1" applyBorder="1" applyAlignment="1" applyProtection="1">
      <alignment horizontal="center"/>
      <protection hidden="1"/>
    </xf>
    <xf numFmtId="49" fontId="24" fillId="0" borderId="17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49" fontId="45" fillId="0" borderId="17" xfId="0" applyNumberFormat="1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left" wrapText="1"/>
    </xf>
    <xf numFmtId="49" fontId="46" fillId="0" borderId="16" xfId="0" applyNumberFormat="1" applyFont="1" applyFill="1" applyBorder="1" applyAlignment="1">
      <alignment horizontal="center"/>
    </xf>
    <xf numFmtId="1" fontId="44" fillId="0" borderId="16" xfId="0" applyNumberFormat="1" applyFont="1" applyFill="1" applyBorder="1" applyAlignment="1">
      <alignment horizontal="center" vertical="center" wrapText="1"/>
    </xf>
    <xf numFmtId="49" fontId="38" fillId="0" borderId="17" xfId="58" applyNumberFormat="1" applyFont="1" applyFill="1" applyBorder="1" applyAlignment="1">
      <alignment horizontal="left" wrapText="1"/>
      <protection/>
    </xf>
    <xf numFmtId="49" fontId="38" fillId="0" borderId="16" xfId="58" applyNumberFormat="1" applyFont="1" applyFill="1" applyBorder="1" applyAlignment="1">
      <alignment horizontal="center" vertical="center" wrapText="1"/>
      <protection/>
    </xf>
    <xf numFmtId="49" fontId="38" fillId="0" borderId="14" xfId="58" applyNumberFormat="1" applyFont="1" applyFill="1" applyBorder="1" applyAlignment="1">
      <alignment horizontal="center" vertical="center" wrapText="1"/>
      <protection/>
    </xf>
    <xf numFmtId="49" fontId="38" fillId="0" borderId="14" xfId="58" applyNumberFormat="1" applyFont="1" applyFill="1" applyBorder="1" applyAlignment="1">
      <alignment horizontal="left" vertical="center" wrapText="1"/>
      <protection/>
    </xf>
    <xf numFmtId="49" fontId="38" fillId="0" borderId="15" xfId="58" applyNumberFormat="1" applyFont="1" applyFill="1" applyBorder="1" applyAlignment="1">
      <alignment horizontal="left" vertical="center" wrapText="1"/>
      <protection/>
    </xf>
    <xf numFmtId="49" fontId="38" fillId="0" borderId="17" xfId="58" applyNumberFormat="1" applyFont="1" applyFill="1" applyBorder="1" applyAlignment="1">
      <alignment horizontal="left" vertical="center" wrapText="1"/>
      <protection/>
    </xf>
    <xf numFmtId="49" fontId="33" fillId="0" borderId="16" xfId="58" applyNumberFormat="1" applyFont="1" applyFill="1" applyBorder="1" applyAlignment="1">
      <alignment horizontal="center" vertical="center" wrapText="1"/>
      <protection/>
    </xf>
    <xf numFmtId="49" fontId="33" fillId="0" borderId="14" xfId="58" applyNumberFormat="1" applyFont="1" applyFill="1" applyBorder="1" applyAlignment="1">
      <alignment horizontal="center" vertical="center" wrapText="1"/>
      <protection/>
    </xf>
    <xf numFmtId="2" fontId="35" fillId="0" borderId="16" xfId="55" applyNumberFormat="1" applyFont="1" applyFill="1" applyBorder="1" applyAlignment="1" applyProtection="1">
      <alignment horizontal="left" wrapText="1"/>
      <protection hidden="1"/>
    </xf>
    <xf numFmtId="0" fontId="47" fillId="0" borderId="0" xfId="0" applyFont="1" applyFill="1" applyAlignment="1">
      <alignment horizontal="center"/>
    </xf>
    <xf numFmtId="177" fontId="29" fillId="0" borderId="10" xfId="0" applyNumberFormat="1" applyFont="1" applyFill="1" applyBorder="1" applyAlignment="1">
      <alignment/>
    </xf>
    <xf numFmtId="49" fontId="47" fillId="0" borderId="16" xfId="0" applyNumberFormat="1" applyFont="1" applyFill="1" applyBorder="1" applyAlignment="1">
      <alignment horizontal="center"/>
    </xf>
    <xf numFmtId="177" fontId="29" fillId="0" borderId="16" xfId="0" applyNumberFormat="1" applyFont="1" applyFill="1" applyBorder="1" applyAlignment="1">
      <alignment/>
    </xf>
    <xf numFmtId="177" fontId="2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11" fillId="0" borderId="16" xfId="58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2" fontId="10" fillId="0" borderId="16" xfId="55" applyNumberFormat="1" applyFont="1" applyFill="1" applyBorder="1" applyAlignment="1" applyProtection="1">
      <alignment horizontal="left" wrapText="1"/>
      <protection hidden="1"/>
    </xf>
    <xf numFmtId="49" fontId="11" fillId="0" borderId="14" xfId="58" applyNumberFormat="1" applyFont="1" applyFill="1" applyBorder="1" applyAlignment="1">
      <alignment horizontal="center" wrapText="1"/>
      <protection/>
    </xf>
    <xf numFmtId="49" fontId="11" fillId="0" borderId="15" xfId="58" applyNumberFormat="1" applyFont="1" applyFill="1" applyBorder="1" applyAlignment="1">
      <alignment horizontal="center" wrapText="1"/>
      <protection/>
    </xf>
    <xf numFmtId="49" fontId="11" fillId="0" borderId="17" xfId="58" applyNumberFormat="1" applyFont="1" applyFill="1" applyBorder="1" applyAlignment="1">
      <alignment horizontal="center" wrapText="1"/>
      <protection/>
    </xf>
    <xf numFmtId="49" fontId="27" fillId="0" borderId="15" xfId="58" applyNumberFormat="1" applyFont="1" applyFill="1" applyBorder="1" applyAlignment="1">
      <alignment horizontal="center" wrapText="1"/>
      <protection/>
    </xf>
    <xf numFmtId="49" fontId="22" fillId="0" borderId="16" xfId="0" applyNumberFormat="1" applyFont="1" applyFill="1" applyBorder="1" applyAlignment="1">
      <alignment horizontal="center"/>
    </xf>
    <xf numFmtId="177" fontId="10" fillId="0" borderId="16" xfId="0" applyNumberFormat="1" applyFont="1" applyFill="1" applyBorder="1" applyAlignment="1">
      <alignment horizontal="center"/>
    </xf>
    <xf numFmtId="2" fontId="8" fillId="0" borderId="16" xfId="55" applyNumberFormat="1" applyFont="1" applyFill="1" applyBorder="1" applyAlignment="1" applyProtection="1">
      <alignment horizontal="left" wrapText="1"/>
      <protection hidden="1"/>
    </xf>
    <xf numFmtId="49" fontId="9" fillId="0" borderId="14" xfId="58" applyNumberFormat="1" applyFont="1" applyFill="1" applyBorder="1" applyAlignment="1">
      <alignment horizontal="center" wrapText="1"/>
      <protection/>
    </xf>
    <xf numFmtId="49" fontId="9" fillId="0" borderId="15" xfId="58" applyNumberFormat="1" applyFont="1" applyFill="1" applyBorder="1" applyAlignment="1">
      <alignment horizontal="center" wrapText="1"/>
      <protection/>
    </xf>
    <xf numFmtId="49" fontId="9" fillId="0" borderId="17" xfId="58" applyNumberFormat="1" applyFont="1" applyFill="1" applyBorder="1" applyAlignment="1">
      <alignment horizontal="center" wrapText="1"/>
      <protection/>
    </xf>
    <xf numFmtId="49" fontId="25" fillId="0" borderId="15" xfId="58" applyNumberFormat="1" applyFont="1" applyFill="1" applyBorder="1" applyAlignment="1">
      <alignment horizontal="center" wrapText="1"/>
      <protection/>
    </xf>
    <xf numFmtId="49" fontId="23" fillId="0" borderId="16" xfId="0" applyNumberFormat="1" applyFont="1" applyFill="1" applyBorder="1" applyAlignment="1">
      <alignment horizontal="center"/>
    </xf>
    <xf numFmtId="177" fontId="8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wrapText="1"/>
    </xf>
    <xf numFmtId="49" fontId="27" fillId="0" borderId="15" xfId="58" applyNumberFormat="1" applyFont="1" applyFill="1" applyBorder="1" applyAlignment="1">
      <alignment horizontal="center" vertical="center" wrapText="1"/>
      <protection/>
    </xf>
    <xf numFmtId="49" fontId="14" fillId="0" borderId="16" xfId="0" applyNumberFormat="1" applyFont="1" applyFill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 wrapText="1"/>
    </xf>
    <xf numFmtId="177" fontId="11" fillId="0" borderId="16" xfId="58" applyNumberFormat="1" applyFont="1" applyFill="1" applyBorder="1" applyAlignment="1">
      <alignment horizontal="center"/>
      <protection/>
    </xf>
    <xf numFmtId="1" fontId="2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25" fillId="0" borderId="17" xfId="58" applyNumberFormat="1" applyFont="1" applyFill="1" applyBorder="1" applyAlignment="1">
      <alignment horizontal="center" wrapText="1"/>
      <protection/>
    </xf>
    <xf numFmtId="49" fontId="27" fillId="0" borderId="17" xfId="58" applyNumberFormat="1" applyFont="1" applyFill="1" applyBorder="1" applyAlignment="1">
      <alignment horizontal="center" wrapText="1"/>
      <protection/>
    </xf>
    <xf numFmtId="1" fontId="26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/>
    </xf>
    <xf numFmtId="176" fontId="10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1" fontId="6" fillId="0" borderId="1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/>
    </xf>
    <xf numFmtId="49" fontId="11" fillId="0" borderId="16" xfId="58" applyNumberFormat="1" applyFont="1" applyFill="1" applyBorder="1" applyAlignment="1">
      <alignment horizontal="center" wrapText="1"/>
      <protection/>
    </xf>
    <xf numFmtId="49" fontId="27" fillId="0" borderId="16" xfId="58" applyNumberFormat="1" applyFont="1" applyFill="1" applyBorder="1" applyAlignment="1">
      <alignment horizontal="center" vertical="center" wrapText="1"/>
      <protection/>
    </xf>
    <xf numFmtId="49" fontId="28" fillId="0" borderId="16" xfId="0" applyNumberFormat="1" applyFont="1" applyFill="1" applyBorder="1" applyAlignment="1">
      <alignment horizontal="center" wrapText="1"/>
    </xf>
    <xf numFmtId="49" fontId="9" fillId="0" borderId="16" xfId="58" applyNumberFormat="1" applyFont="1" applyFill="1" applyBorder="1" applyAlignment="1">
      <alignment horizontal="center" wrapText="1"/>
      <protection/>
    </xf>
    <xf numFmtId="49" fontId="15" fillId="0" borderId="16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wrapText="1"/>
    </xf>
    <xf numFmtId="2" fontId="14" fillId="0" borderId="16" xfId="55" applyNumberFormat="1" applyFont="1" applyFill="1" applyBorder="1" applyAlignment="1" applyProtection="1">
      <alignment horizontal="left" wrapText="1"/>
      <protection hidden="1"/>
    </xf>
    <xf numFmtId="0" fontId="22" fillId="0" borderId="16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177" fontId="17" fillId="0" borderId="16" xfId="0" applyNumberFormat="1" applyFont="1" applyFill="1" applyBorder="1" applyAlignment="1">
      <alignment horizontal="center"/>
    </xf>
    <xf numFmtId="2" fontId="8" fillId="0" borderId="0" xfId="55" applyNumberFormat="1" applyFont="1" applyFill="1" applyBorder="1" applyAlignment="1" applyProtection="1">
      <alignment horizontal="left" wrapText="1"/>
      <protection hidden="1"/>
    </xf>
    <xf numFmtId="49" fontId="9" fillId="0" borderId="0" xfId="58" applyNumberFormat="1" applyFont="1" applyFill="1" applyBorder="1" applyAlignment="1">
      <alignment horizontal="center" wrapText="1"/>
      <protection/>
    </xf>
    <xf numFmtId="49" fontId="15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28" fillId="0" borderId="14" xfId="0" applyNumberFormat="1" applyFont="1" applyFill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2" fontId="13" fillId="0" borderId="16" xfId="55" applyNumberFormat="1" applyFont="1" applyFill="1" applyBorder="1" applyAlignment="1" applyProtection="1">
      <alignment horizontal="left" wrapText="1"/>
      <protection hidden="1"/>
    </xf>
    <xf numFmtId="0" fontId="0" fillId="0" borderId="0" xfId="0" applyFont="1" applyFill="1" applyAlignment="1">
      <alignment horizontal="center"/>
    </xf>
    <xf numFmtId="0" fontId="13" fillId="0" borderId="18" xfId="0" applyFont="1" applyBorder="1" applyAlignment="1">
      <alignment horizontal="left" vertical="center" wrapText="1"/>
    </xf>
    <xf numFmtId="1" fontId="13" fillId="32" borderId="16" xfId="0" applyNumberFormat="1" applyFont="1" applyFill="1" applyBorder="1" applyAlignment="1">
      <alignment horizontal="left" wrapText="1"/>
    </xf>
    <xf numFmtId="0" fontId="51" fillId="0" borderId="16" xfId="0" applyFont="1" applyBorder="1" applyAlignment="1">
      <alignment horizontal="center" wrapText="1"/>
    </xf>
    <xf numFmtId="1" fontId="12" fillId="0" borderId="16" xfId="0" applyNumberFormat="1" applyFont="1" applyFill="1" applyBorder="1" applyAlignment="1">
      <alignment horizontal="center" wrapText="1"/>
    </xf>
    <xf numFmtId="1" fontId="12" fillId="0" borderId="14" xfId="0" applyNumberFormat="1" applyFont="1" applyFill="1" applyBorder="1" applyAlignment="1">
      <alignment horizontal="center" wrapText="1"/>
    </xf>
    <xf numFmtId="49" fontId="16" fillId="0" borderId="14" xfId="58" applyNumberFormat="1" applyFont="1" applyFill="1" applyBorder="1" applyAlignment="1">
      <alignment horizontal="center" wrapText="1"/>
      <protection/>
    </xf>
    <xf numFmtId="49" fontId="16" fillId="0" borderId="15" xfId="58" applyNumberFormat="1" applyFont="1" applyFill="1" applyBorder="1" applyAlignment="1">
      <alignment horizontal="center" wrapText="1"/>
      <protection/>
    </xf>
    <xf numFmtId="49" fontId="16" fillId="0" borderId="17" xfId="58" applyNumberFormat="1" applyFont="1" applyFill="1" applyBorder="1" applyAlignment="1">
      <alignment horizontal="center" wrapText="1"/>
      <protection/>
    </xf>
    <xf numFmtId="49" fontId="16" fillId="0" borderId="15" xfId="58" applyNumberFormat="1" applyFont="1" applyFill="1" applyBorder="1" applyAlignment="1">
      <alignment horizontal="left" wrapText="1"/>
      <protection/>
    </xf>
    <xf numFmtId="177" fontId="12" fillId="0" borderId="16" xfId="58" applyNumberFormat="1" applyFont="1" applyFill="1" applyBorder="1" applyAlignment="1">
      <alignment horizontal="right"/>
      <protection/>
    </xf>
    <xf numFmtId="0" fontId="10" fillId="33" borderId="16" xfId="0" applyFont="1" applyFill="1" applyBorder="1" applyAlignment="1">
      <alignment wrapText="1"/>
    </xf>
    <xf numFmtId="49" fontId="14" fillId="33" borderId="16" xfId="0" applyNumberFormat="1" applyFont="1" applyFill="1" applyBorder="1" applyAlignment="1">
      <alignment horizontal="center" wrapText="1"/>
    </xf>
    <xf numFmtId="49" fontId="14" fillId="33" borderId="14" xfId="0" applyNumberFormat="1" applyFont="1" applyFill="1" applyBorder="1" applyAlignment="1">
      <alignment horizontal="center" wrapText="1"/>
    </xf>
    <xf numFmtId="49" fontId="11" fillId="33" borderId="14" xfId="58" applyNumberFormat="1" applyFont="1" applyFill="1" applyBorder="1" applyAlignment="1">
      <alignment horizontal="center" wrapText="1"/>
      <protection/>
    </xf>
    <xf numFmtId="49" fontId="11" fillId="33" borderId="15" xfId="58" applyNumberFormat="1" applyFont="1" applyFill="1" applyBorder="1" applyAlignment="1">
      <alignment horizontal="center" wrapText="1"/>
      <protection/>
    </xf>
    <xf numFmtId="49" fontId="11" fillId="33" borderId="17" xfId="58" applyNumberFormat="1" applyFont="1" applyFill="1" applyBorder="1" applyAlignment="1">
      <alignment horizontal="center" wrapText="1"/>
      <protection/>
    </xf>
    <xf numFmtId="49" fontId="11" fillId="33" borderId="15" xfId="58" applyNumberFormat="1" applyFont="1" applyFill="1" applyBorder="1" applyAlignment="1">
      <alignment horizontal="left" vertical="center" wrapText="1"/>
      <protection/>
    </xf>
    <xf numFmtId="177" fontId="12" fillId="33" borderId="16" xfId="58" applyNumberFormat="1" applyFont="1" applyFill="1" applyBorder="1" applyAlignment="1">
      <alignment horizontal="right"/>
      <protection/>
    </xf>
    <xf numFmtId="49" fontId="9" fillId="0" borderId="15" xfId="58" applyNumberFormat="1" applyFont="1" applyFill="1" applyBorder="1" applyAlignment="1">
      <alignment horizontal="left" wrapText="1"/>
      <protection/>
    </xf>
    <xf numFmtId="177" fontId="16" fillId="0" borderId="16" xfId="58" applyNumberFormat="1" applyFont="1" applyFill="1" applyBorder="1" applyAlignment="1">
      <alignment horizontal="right"/>
      <protection/>
    </xf>
    <xf numFmtId="0" fontId="13" fillId="32" borderId="16" xfId="0" applyNumberFormat="1" applyFont="1" applyFill="1" applyBorder="1" applyAlignment="1">
      <alignment wrapText="1"/>
    </xf>
    <xf numFmtId="1" fontId="16" fillId="0" borderId="17" xfId="0" applyNumberFormat="1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wrapText="1"/>
    </xf>
    <xf numFmtId="0" fontId="16" fillId="0" borderId="16" xfId="0" applyFont="1" applyBorder="1" applyAlignment="1">
      <alignment wrapText="1"/>
    </xf>
    <xf numFmtId="2" fontId="16" fillId="0" borderId="16" xfId="54" applyNumberFormat="1" applyFont="1" applyFill="1" applyBorder="1" applyAlignment="1" applyProtection="1">
      <alignment horizontal="left" wrapText="1"/>
      <protection hidden="1"/>
    </xf>
    <xf numFmtId="49" fontId="12" fillId="33" borderId="16" xfId="0" applyNumberFormat="1" applyFont="1" applyFill="1" applyBorder="1" applyAlignment="1">
      <alignment horizontal="center" wrapText="1"/>
    </xf>
    <xf numFmtId="49" fontId="12" fillId="33" borderId="14" xfId="0" applyNumberFormat="1" applyFont="1" applyFill="1" applyBorder="1" applyAlignment="1">
      <alignment horizontal="center" wrapText="1"/>
    </xf>
    <xf numFmtId="49" fontId="12" fillId="33" borderId="14" xfId="58" applyNumberFormat="1" applyFont="1" applyFill="1" applyBorder="1" applyAlignment="1">
      <alignment horizontal="center" wrapText="1"/>
      <protection/>
    </xf>
    <xf numFmtId="49" fontId="12" fillId="33" borderId="15" xfId="58" applyNumberFormat="1" applyFont="1" applyFill="1" applyBorder="1" applyAlignment="1">
      <alignment horizontal="center" wrapText="1"/>
      <protection/>
    </xf>
    <xf numFmtId="49" fontId="12" fillId="33" borderId="17" xfId="58" applyNumberFormat="1" applyFont="1" applyFill="1" applyBorder="1" applyAlignment="1">
      <alignment horizontal="center" wrapText="1"/>
      <protection/>
    </xf>
    <xf numFmtId="49" fontId="12" fillId="33" borderId="15" xfId="58" applyNumberFormat="1" applyFont="1" applyFill="1" applyBorder="1" applyAlignment="1">
      <alignment horizontal="left" vertical="center" wrapText="1"/>
      <protection/>
    </xf>
    <xf numFmtId="49" fontId="16" fillId="0" borderId="16" xfId="0" applyNumberFormat="1" applyFont="1" applyFill="1" applyBorder="1" applyAlignment="1">
      <alignment horizontal="center" wrapText="1"/>
    </xf>
    <xf numFmtId="49" fontId="16" fillId="0" borderId="14" xfId="0" applyNumberFormat="1" applyFont="1" applyFill="1" applyBorder="1" applyAlignment="1">
      <alignment horizontal="center" wrapText="1"/>
    </xf>
    <xf numFmtId="49" fontId="16" fillId="0" borderId="16" xfId="58" applyNumberFormat="1" applyFont="1" applyFill="1" applyBorder="1" applyAlignment="1">
      <alignment horizontal="left" wrapText="1"/>
      <protection/>
    </xf>
    <xf numFmtId="0" fontId="12" fillId="0" borderId="16" xfId="0" applyFont="1" applyFill="1" applyBorder="1" applyAlignment="1">
      <alignment wrapText="1"/>
    </xf>
    <xf numFmtId="49" fontId="12" fillId="0" borderId="14" xfId="58" applyNumberFormat="1" applyFont="1" applyFill="1" applyBorder="1" applyAlignment="1">
      <alignment horizontal="center" wrapText="1"/>
      <protection/>
    </xf>
    <xf numFmtId="49" fontId="12" fillId="0" borderId="15" xfId="58" applyNumberFormat="1" applyFont="1" applyFill="1" applyBorder="1" applyAlignment="1">
      <alignment horizontal="center" wrapText="1"/>
      <protection/>
    </xf>
    <xf numFmtId="49" fontId="12" fillId="0" borderId="17" xfId="58" applyNumberFormat="1" applyFont="1" applyFill="1" applyBorder="1" applyAlignment="1">
      <alignment horizontal="center" wrapText="1"/>
      <protection/>
    </xf>
    <xf numFmtId="49" fontId="12" fillId="0" borderId="15" xfId="58" applyNumberFormat="1" applyFont="1" applyFill="1" applyBorder="1" applyAlignment="1">
      <alignment horizontal="left" vertical="center" wrapText="1"/>
      <protection/>
    </xf>
    <xf numFmtId="1" fontId="12" fillId="0" borderId="16" xfId="58" applyNumberFormat="1" applyFont="1" applyFill="1" applyBorder="1" applyAlignment="1">
      <alignment horizontal="center" vertical="center" wrapText="1"/>
      <protection/>
    </xf>
    <xf numFmtId="49" fontId="12" fillId="0" borderId="16" xfId="58" applyNumberFormat="1" applyFont="1" applyFill="1" applyBorder="1" applyAlignment="1">
      <alignment horizontal="center" vertical="center" wrapText="1"/>
      <protection/>
    </xf>
    <xf numFmtId="49" fontId="12" fillId="0" borderId="14" xfId="58" applyNumberFormat="1" applyFont="1" applyFill="1" applyBorder="1" applyAlignment="1">
      <alignment horizontal="center" vertical="center" wrapText="1"/>
      <protection/>
    </xf>
    <xf numFmtId="49" fontId="16" fillId="0" borderId="14" xfId="58" applyNumberFormat="1" applyFont="1" applyFill="1" applyBorder="1" applyAlignment="1">
      <alignment horizontal="left" vertical="center" wrapText="1"/>
      <protection/>
    </xf>
    <xf numFmtId="49" fontId="16" fillId="0" borderId="15" xfId="58" applyNumberFormat="1" applyFont="1" applyFill="1" applyBorder="1" applyAlignment="1">
      <alignment horizontal="left" vertical="center" wrapText="1"/>
      <protection/>
    </xf>
    <xf numFmtId="49" fontId="16" fillId="0" borderId="17" xfId="58" applyNumberFormat="1" applyFont="1" applyFill="1" applyBorder="1" applyAlignment="1">
      <alignment horizontal="left" vertical="center" wrapText="1"/>
      <protection/>
    </xf>
    <xf numFmtId="1" fontId="16" fillId="0" borderId="16" xfId="53" applyNumberFormat="1" applyFont="1" applyFill="1" applyBorder="1" applyAlignment="1">
      <alignment horizontal="left" vertical="center" wrapText="1"/>
      <protection/>
    </xf>
    <xf numFmtId="49" fontId="16" fillId="0" borderId="14" xfId="53" applyNumberFormat="1" applyFont="1" applyFill="1" applyBorder="1" applyAlignment="1">
      <alignment horizontal="left" vertical="center" wrapText="1"/>
      <protection/>
    </xf>
    <xf numFmtId="49" fontId="16" fillId="0" borderId="15" xfId="53" applyNumberFormat="1" applyFont="1" applyFill="1" applyBorder="1" applyAlignment="1">
      <alignment horizontal="left" vertical="center" wrapText="1"/>
      <protection/>
    </xf>
    <xf numFmtId="177" fontId="16" fillId="0" borderId="16" xfId="53" applyNumberFormat="1" applyFont="1" applyFill="1" applyBorder="1" applyAlignment="1">
      <alignment horizontal="right"/>
      <protection/>
    </xf>
    <xf numFmtId="2" fontId="16" fillId="32" borderId="16" xfId="55" applyNumberFormat="1" applyFont="1" applyFill="1" applyBorder="1" applyAlignment="1" applyProtection="1">
      <alignment horizontal="left" wrapText="1"/>
      <protection hidden="1"/>
    </xf>
    <xf numFmtId="49" fontId="16" fillId="0" borderId="17" xfId="53" applyNumberFormat="1" applyFont="1" applyFill="1" applyBorder="1" applyAlignment="1">
      <alignment horizontal="left"/>
      <protection/>
    </xf>
    <xf numFmtId="1" fontId="14" fillId="0" borderId="16" xfId="0" applyNumberFormat="1" applyFont="1" applyFill="1" applyBorder="1" applyAlignment="1">
      <alignment horizontal="left" wrapText="1"/>
    </xf>
    <xf numFmtId="0" fontId="5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80" fontId="16" fillId="0" borderId="0" xfId="67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centerContinuous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190" fontId="12" fillId="0" borderId="19" xfId="67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Border="1" applyAlignment="1">
      <alignment horizontal="center"/>
    </xf>
    <xf numFmtId="0" fontId="12" fillId="34" borderId="19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wrapText="1"/>
    </xf>
    <xf numFmtId="177" fontId="12" fillId="34" borderId="19" xfId="67" applyNumberFormat="1" applyFont="1" applyFill="1" applyBorder="1" applyAlignment="1" applyProtection="1">
      <alignment/>
      <protection/>
    </xf>
    <xf numFmtId="49" fontId="16" fillId="34" borderId="19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 horizontal="left" wrapText="1"/>
    </xf>
    <xf numFmtId="177" fontId="16" fillId="34" borderId="19" xfId="67" applyNumberFormat="1" applyFont="1" applyFill="1" applyBorder="1" applyAlignment="1" applyProtection="1">
      <alignment/>
      <protection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wrapText="1"/>
    </xf>
    <xf numFmtId="0" fontId="12" fillId="34" borderId="19" xfId="0" applyFont="1" applyFill="1" applyBorder="1" applyAlignment="1">
      <alignment horizontal="center" vertical="top"/>
    </xf>
    <xf numFmtId="0" fontId="9" fillId="0" borderId="16" xfId="5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49" fontId="40" fillId="0" borderId="16" xfId="58" applyNumberFormat="1" applyFont="1" applyFill="1" applyBorder="1" applyAlignment="1">
      <alignment horizontal="center" wrapText="1"/>
      <protection/>
    </xf>
    <xf numFmtId="0" fontId="16" fillId="0" borderId="0" xfId="56" applyFont="1" applyAlignment="1">
      <alignment horizontal="right"/>
      <protection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2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1" fillId="35" borderId="16" xfId="58" applyFont="1" applyFill="1" applyBorder="1" applyAlignment="1">
      <alignment horizontal="center" vertical="center" wrapText="1"/>
      <protection/>
    </xf>
    <xf numFmtId="177" fontId="38" fillId="36" borderId="16" xfId="58" applyNumberFormat="1" applyFont="1" applyFill="1" applyBorder="1" applyAlignment="1">
      <alignment horizontal="right"/>
      <protection/>
    </xf>
    <xf numFmtId="0" fontId="50" fillId="36" borderId="16" xfId="0" applyFont="1" applyFill="1" applyBorder="1" applyAlignment="1">
      <alignment wrapText="1"/>
    </xf>
    <xf numFmtId="0" fontId="11" fillId="36" borderId="16" xfId="58" applyFont="1" applyFill="1" applyBorder="1" applyAlignment="1">
      <alignment horizontal="center" vertical="center" wrapText="1"/>
      <protection/>
    </xf>
    <xf numFmtId="1" fontId="20" fillId="36" borderId="16" xfId="0" applyNumberFormat="1" applyFont="1" applyFill="1" applyBorder="1" applyAlignment="1">
      <alignment horizontal="center" vertical="center" wrapText="1"/>
    </xf>
    <xf numFmtId="49" fontId="20" fillId="36" borderId="16" xfId="0" applyNumberFormat="1" applyFont="1" applyFill="1" applyBorder="1" applyAlignment="1">
      <alignment horizontal="center" vertical="center" wrapText="1"/>
    </xf>
    <xf numFmtId="49" fontId="24" fillId="36" borderId="14" xfId="66" applyNumberFormat="1" applyFont="1" applyFill="1" applyBorder="1" applyAlignment="1" applyProtection="1">
      <alignment horizontal="center"/>
      <protection/>
    </xf>
    <xf numFmtId="49" fontId="24" fillId="36" borderId="15" xfId="66" applyNumberFormat="1" applyFont="1" applyFill="1" applyBorder="1" applyAlignment="1" applyProtection="1">
      <alignment horizontal="center"/>
      <protection/>
    </xf>
    <xf numFmtId="49" fontId="45" fillId="36" borderId="17" xfId="0" applyNumberFormat="1" applyFont="1" applyFill="1" applyBorder="1" applyAlignment="1">
      <alignment horizontal="center" wrapText="1"/>
    </xf>
    <xf numFmtId="1" fontId="36" fillId="36" borderId="14" xfId="0" applyNumberFormat="1" applyFont="1" applyFill="1" applyBorder="1" applyAlignment="1">
      <alignment horizontal="center" vertical="center" wrapText="1"/>
    </xf>
    <xf numFmtId="177" fontId="19" fillId="36" borderId="16" xfId="0" applyNumberFormat="1" applyFont="1" applyFill="1" applyBorder="1" applyAlignment="1">
      <alignment/>
    </xf>
    <xf numFmtId="0" fontId="20" fillId="36" borderId="16" xfId="0" applyFont="1" applyFill="1" applyBorder="1" applyAlignment="1">
      <alignment wrapText="1"/>
    </xf>
    <xf numFmtId="49" fontId="35" fillId="36" borderId="16" xfId="0" applyNumberFormat="1" applyFont="1" applyFill="1" applyBorder="1" applyAlignment="1">
      <alignment horizontal="center" wrapText="1"/>
    </xf>
    <xf numFmtId="49" fontId="35" fillId="36" borderId="14" xfId="0" applyNumberFormat="1" applyFont="1" applyFill="1" applyBorder="1" applyAlignment="1">
      <alignment horizontal="center" wrapText="1"/>
    </xf>
    <xf numFmtId="49" fontId="38" fillId="36" borderId="14" xfId="58" applyNumberFormat="1" applyFont="1" applyFill="1" applyBorder="1" applyAlignment="1">
      <alignment horizontal="center" wrapText="1"/>
      <protection/>
    </xf>
    <xf numFmtId="49" fontId="38" fillId="36" borderId="15" xfId="58" applyNumberFormat="1" applyFont="1" applyFill="1" applyBorder="1" applyAlignment="1">
      <alignment horizontal="center" wrapText="1"/>
      <protection/>
    </xf>
    <xf numFmtId="49" fontId="38" fillId="36" borderId="17" xfId="58" applyNumberFormat="1" applyFont="1" applyFill="1" applyBorder="1" applyAlignment="1">
      <alignment horizontal="center" wrapText="1"/>
      <protection/>
    </xf>
    <xf numFmtId="49" fontId="41" fillId="36" borderId="15" xfId="58" applyNumberFormat="1" applyFont="1" applyFill="1" applyBorder="1" applyAlignment="1">
      <alignment horizontal="center" vertical="center" wrapText="1"/>
      <protection/>
    </xf>
    <xf numFmtId="0" fontId="19" fillId="36" borderId="16" xfId="0" applyFont="1" applyFill="1" applyBorder="1" applyAlignment="1">
      <alignment wrapText="1"/>
    </xf>
    <xf numFmtId="0" fontId="9" fillId="36" borderId="16" xfId="58" applyFont="1" applyFill="1" applyBorder="1" applyAlignment="1">
      <alignment horizontal="center" vertical="center" wrapText="1"/>
      <protection/>
    </xf>
    <xf numFmtId="49" fontId="24" fillId="36" borderId="16" xfId="0" applyNumberFormat="1" applyFont="1" applyFill="1" applyBorder="1" applyAlignment="1">
      <alignment horizontal="center" wrapText="1"/>
    </xf>
    <xf numFmtId="49" fontId="24" fillId="36" borderId="14" xfId="0" applyNumberFormat="1" applyFont="1" applyFill="1" applyBorder="1" applyAlignment="1">
      <alignment horizontal="center" wrapText="1"/>
    </xf>
    <xf numFmtId="49" fontId="33" fillId="36" borderId="14" xfId="58" applyNumberFormat="1" applyFont="1" applyFill="1" applyBorder="1" applyAlignment="1">
      <alignment horizontal="center" wrapText="1"/>
      <protection/>
    </xf>
    <xf numFmtId="49" fontId="33" fillId="36" borderId="15" xfId="58" applyNumberFormat="1" applyFont="1" applyFill="1" applyBorder="1" applyAlignment="1">
      <alignment horizontal="center" wrapText="1"/>
      <protection/>
    </xf>
    <xf numFmtId="49" fontId="33" fillId="36" borderId="17" xfId="58" applyNumberFormat="1" applyFont="1" applyFill="1" applyBorder="1" applyAlignment="1">
      <alignment horizontal="center" wrapText="1"/>
      <protection/>
    </xf>
    <xf numFmtId="49" fontId="40" fillId="36" borderId="15" xfId="58" applyNumberFormat="1" applyFont="1" applyFill="1" applyBorder="1" applyAlignment="1">
      <alignment horizontal="center" wrapText="1"/>
      <protection/>
    </xf>
    <xf numFmtId="2" fontId="19" fillId="36" borderId="16" xfId="55" applyNumberFormat="1" applyFont="1" applyFill="1" applyBorder="1" applyAlignment="1" applyProtection="1">
      <alignment horizontal="left" wrapText="1"/>
      <protection hidden="1"/>
    </xf>
    <xf numFmtId="0" fontId="5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32" borderId="0" xfId="0" applyFont="1" applyFill="1" applyBorder="1" applyAlignment="1">
      <alignment/>
    </xf>
    <xf numFmtId="0" fontId="29" fillId="32" borderId="0" xfId="0" applyFont="1" applyFill="1" applyAlignment="1">
      <alignment/>
    </xf>
    <xf numFmtId="0" fontId="37" fillId="0" borderId="0" xfId="0" applyFont="1" applyFill="1" applyBorder="1" applyAlignment="1">
      <alignment/>
    </xf>
    <xf numFmtId="2" fontId="20" fillId="0" borderId="0" xfId="55" applyNumberFormat="1" applyFont="1" applyFill="1" applyBorder="1" applyAlignment="1" applyProtection="1">
      <alignment horizontal="left" wrapText="1"/>
      <protection hidden="1"/>
    </xf>
    <xf numFmtId="0" fontId="11" fillId="0" borderId="0" xfId="58" applyFont="1" applyFill="1" applyBorder="1" applyAlignment="1">
      <alignment horizontal="center" vertical="center" wrapText="1"/>
      <protection/>
    </xf>
    <xf numFmtId="49" fontId="46" fillId="0" borderId="0" xfId="0" applyNumberFormat="1" applyFont="1" applyFill="1" applyBorder="1" applyAlignment="1">
      <alignment horizontal="center"/>
    </xf>
    <xf numFmtId="49" fontId="38" fillId="0" borderId="0" xfId="58" applyNumberFormat="1" applyFont="1" applyFill="1" applyBorder="1" applyAlignment="1">
      <alignment horizontal="center" wrapText="1"/>
      <protection/>
    </xf>
    <xf numFmtId="49" fontId="41" fillId="0" borderId="0" xfId="58" applyNumberFormat="1" applyFont="1" applyFill="1" applyBorder="1" applyAlignment="1">
      <alignment horizontal="center" wrapText="1"/>
      <protection/>
    </xf>
    <xf numFmtId="177" fontId="20" fillId="0" borderId="0" xfId="0" applyNumberFormat="1" applyFont="1" applyFill="1" applyBorder="1" applyAlignment="1">
      <alignment/>
    </xf>
    <xf numFmtId="2" fontId="19" fillId="0" borderId="0" xfId="55" applyNumberFormat="1" applyFont="1" applyFill="1" applyBorder="1" applyAlignment="1" applyProtection="1">
      <alignment horizontal="left" wrapText="1"/>
      <protection hidden="1"/>
    </xf>
    <xf numFmtId="0" fontId="9" fillId="0" borderId="0" xfId="58" applyFont="1" applyFill="1" applyBorder="1" applyAlignment="1">
      <alignment horizontal="center" vertical="center" wrapText="1"/>
      <protection/>
    </xf>
    <xf numFmtId="49" fontId="45" fillId="0" borderId="0" xfId="0" applyNumberFormat="1" applyFont="1" applyFill="1" applyBorder="1" applyAlignment="1">
      <alignment horizontal="center"/>
    </xf>
    <xf numFmtId="49" fontId="33" fillId="0" borderId="0" xfId="58" applyNumberFormat="1" applyFont="1" applyFill="1" applyBorder="1" applyAlignment="1">
      <alignment horizontal="center" wrapText="1"/>
      <protection/>
    </xf>
    <xf numFmtId="49" fontId="40" fillId="0" borderId="0" xfId="58" applyNumberFormat="1" applyFont="1" applyFill="1" applyBorder="1" applyAlignment="1">
      <alignment horizontal="center" wrapText="1"/>
      <protection/>
    </xf>
    <xf numFmtId="177" fontId="19" fillId="0" borderId="0" xfId="0" applyNumberFormat="1" applyFont="1" applyFill="1" applyBorder="1" applyAlignment="1">
      <alignment/>
    </xf>
    <xf numFmtId="0" fontId="29" fillId="36" borderId="0" xfId="0" applyFont="1" applyFill="1" applyAlignment="1">
      <alignment/>
    </xf>
    <xf numFmtId="176" fontId="29" fillId="0" borderId="16" xfId="0" applyNumberFormat="1" applyFont="1" applyFill="1" applyBorder="1" applyAlignment="1">
      <alignment/>
    </xf>
    <xf numFmtId="0" fontId="10" fillId="36" borderId="16" xfId="0" applyFont="1" applyFill="1" applyBorder="1" applyAlignment="1">
      <alignment wrapText="1"/>
    </xf>
    <xf numFmtId="49" fontId="42" fillId="36" borderId="14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180" fontId="8" fillId="0" borderId="0" xfId="67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Continuous" wrapText="1"/>
    </xf>
    <xf numFmtId="0" fontId="55" fillId="0" borderId="0" xfId="0" applyFont="1" applyFill="1" applyBorder="1" applyAlignment="1">
      <alignment horizontal="centerContinuous" wrapText="1"/>
    </xf>
    <xf numFmtId="0" fontId="53" fillId="0" borderId="12" xfId="0" applyFont="1" applyFill="1" applyBorder="1" applyAlignment="1">
      <alignment horizontal="centerContinuous"/>
    </xf>
    <xf numFmtId="0" fontId="55" fillId="0" borderId="12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50" fillId="0" borderId="16" xfId="0" applyFont="1" applyBorder="1" applyAlignment="1">
      <alignment horizontal="center" wrapText="1"/>
    </xf>
    <xf numFmtId="0" fontId="8" fillId="0" borderId="16" xfId="0" applyFont="1" applyFill="1" applyBorder="1" applyAlignment="1">
      <alignment/>
    </xf>
    <xf numFmtId="49" fontId="8" fillId="0" borderId="16" xfId="0" applyNumberFormat="1" applyFont="1" applyBorder="1" applyAlignment="1">
      <alignment horizontal="center"/>
    </xf>
    <xf numFmtId="0" fontId="8" fillId="32" borderId="16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7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Border="1" applyAlignment="1">
      <alignment/>
    </xf>
    <xf numFmtId="0" fontId="8" fillId="0" borderId="21" xfId="0" applyFont="1" applyBorder="1" applyAlignment="1">
      <alignment wrapText="1"/>
    </xf>
    <xf numFmtId="177" fontId="8" fillId="0" borderId="21" xfId="0" applyNumberFormat="1" applyFont="1" applyBorder="1" applyAlignment="1">
      <alignment/>
    </xf>
    <xf numFmtId="177" fontId="56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Fill="1" applyBorder="1" applyAlignment="1">
      <alignment/>
    </xf>
    <xf numFmtId="49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wrapText="1"/>
    </xf>
    <xf numFmtId="0" fontId="16" fillId="0" borderId="19" xfId="0" applyFont="1" applyBorder="1" applyAlignment="1">
      <alignment wrapText="1"/>
    </xf>
    <xf numFmtId="0" fontId="29" fillId="0" borderId="0" xfId="0" applyFont="1" applyFill="1" applyAlignment="1">
      <alignment horizontal="center" wrapText="1"/>
    </xf>
    <xf numFmtId="49" fontId="8" fillId="34" borderId="19" xfId="0" applyNumberFormat="1" applyFont="1" applyFill="1" applyBorder="1" applyAlignment="1">
      <alignment horizontal="center"/>
    </xf>
    <xf numFmtId="0" fontId="8" fillId="34" borderId="19" xfId="0" applyFont="1" applyFill="1" applyBorder="1" applyAlignment="1">
      <alignment horizontal="left" wrapText="1"/>
    </xf>
    <xf numFmtId="0" fontId="29" fillId="0" borderId="0" xfId="0" applyFont="1" applyFill="1" applyAlignment="1">
      <alignment wrapText="1"/>
    </xf>
    <xf numFmtId="0" fontId="12" fillId="34" borderId="19" xfId="0" applyFont="1" applyFill="1" applyBorder="1" applyAlignment="1">
      <alignment horizontal="left" wrapText="1"/>
    </xf>
    <xf numFmtId="49" fontId="12" fillId="34" borderId="19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4" fillId="0" borderId="16" xfId="0" applyNumberFormat="1" applyFont="1" applyFill="1" applyBorder="1" applyAlignment="1">
      <alignment wrapText="1"/>
    </xf>
    <xf numFmtId="0" fontId="19" fillId="0" borderId="16" xfId="0" applyNumberFormat="1" applyFont="1" applyFill="1" applyBorder="1" applyAlignment="1">
      <alignment wrapText="1"/>
    </xf>
    <xf numFmtId="189" fontId="24" fillId="0" borderId="16" xfId="66" applyNumberFormat="1" applyFont="1" applyFill="1" applyBorder="1" applyAlignment="1" applyProtection="1">
      <alignment horizontal="left" wrapText="1"/>
      <protection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0" fontId="16" fillId="0" borderId="16" xfId="0" applyFont="1" applyFill="1" applyBorder="1" applyAlignment="1">
      <alignment wrapText="1"/>
    </xf>
    <xf numFmtId="0" fontId="35" fillId="0" borderId="16" xfId="55" applyNumberFormat="1" applyFont="1" applyFill="1" applyBorder="1" applyAlignment="1" applyProtection="1">
      <alignment horizontal="left" vertical="center" wrapText="1"/>
      <protection hidden="1"/>
    </xf>
    <xf numFmtId="182" fontId="35" fillId="0" borderId="16" xfId="55" applyNumberFormat="1" applyFont="1" applyFill="1" applyBorder="1" applyAlignment="1" applyProtection="1">
      <alignment horizontal="center"/>
      <protection hidden="1"/>
    </xf>
    <xf numFmtId="2" fontId="35" fillId="0" borderId="14" xfId="55" applyNumberFormat="1" applyFont="1" applyFill="1" applyBorder="1" applyAlignment="1" applyProtection="1">
      <alignment horizontal="right"/>
      <protection hidden="1"/>
    </xf>
    <xf numFmtId="2" fontId="35" fillId="0" borderId="15" xfId="55" applyNumberFormat="1" applyFont="1" applyFill="1" applyBorder="1" applyAlignment="1" applyProtection="1">
      <alignment horizontal="center"/>
      <protection hidden="1"/>
    </xf>
    <xf numFmtId="2" fontId="35" fillId="0" borderId="17" xfId="55" applyNumberFormat="1" applyFont="1" applyFill="1" applyBorder="1" applyAlignment="1" applyProtection="1">
      <alignment horizontal="center"/>
      <protection hidden="1"/>
    </xf>
    <xf numFmtId="0" fontId="35" fillId="0" borderId="16" xfId="55" applyNumberFormat="1" applyFont="1" applyFill="1" applyBorder="1" applyAlignment="1" applyProtection="1">
      <alignment horizontal="center"/>
      <protection hidden="1"/>
    </xf>
    <xf numFmtId="0" fontId="24" fillId="0" borderId="16" xfId="55" applyNumberFormat="1" applyFont="1" applyFill="1" applyBorder="1" applyAlignment="1" applyProtection="1">
      <alignment horizontal="left" vertical="center" wrapText="1"/>
      <protection hidden="1"/>
    </xf>
    <xf numFmtId="182" fontId="24" fillId="0" borderId="16" xfId="55" applyNumberFormat="1" applyFont="1" applyFill="1" applyBorder="1" applyAlignment="1" applyProtection="1">
      <alignment horizontal="center"/>
      <protection hidden="1"/>
    </xf>
    <xf numFmtId="2" fontId="24" fillId="0" borderId="14" xfId="55" applyNumberFormat="1" applyFont="1" applyFill="1" applyBorder="1" applyAlignment="1" applyProtection="1">
      <alignment horizontal="right"/>
      <protection hidden="1"/>
    </xf>
    <xf numFmtId="2" fontId="24" fillId="0" borderId="17" xfId="55" applyNumberFormat="1" applyFont="1" applyFill="1" applyBorder="1" applyAlignment="1" applyProtection="1">
      <alignment horizontal="center"/>
      <protection hidden="1"/>
    </xf>
    <xf numFmtId="0" fontId="24" fillId="0" borderId="16" xfId="55" applyNumberFormat="1" applyFont="1" applyFill="1" applyBorder="1" applyAlignment="1" applyProtection="1">
      <alignment horizontal="center"/>
      <protection hidden="1"/>
    </xf>
    <xf numFmtId="184" fontId="24" fillId="0" borderId="16" xfId="55" applyNumberFormat="1" applyFont="1" applyFill="1" applyBorder="1" applyAlignment="1" applyProtection="1">
      <alignment horizontal="center"/>
      <protection hidden="1"/>
    </xf>
    <xf numFmtId="0" fontId="33" fillId="0" borderId="13" xfId="58" applyFont="1" applyFill="1" applyBorder="1" applyAlignment="1">
      <alignment horizontal="left" vertical="center" textRotation="90" wrapText="1"/>
      <protection/>
    </xf>
    <xf numFmtId="0" fontId="33" fillId="0" borderId="10" xfId="58" applyFont="1" applyFill="1" applyBorder="1" applyAlignment="1">
      <alignment horizontal="left" vertical="center" textRotation="90" wrapText="1"/>
      <protection/>
    </xf>
    <xf numFmtId="0" fontId="33" fillId="0" borderId="14" xfId="58" applyFont="1" applyFill="1" applyBorder="1" applyAlignment="1">
      <alignment horizontal="left" vertical="center" textRotation="90" wrapText="1"/>
      <protection/>
    </xf>
    <xf numFmtId="177" fontId="20" fillId="0" borderId="16" xfId="0" applyNumberFormat="1" applyFont="1" applyFill="1" applyBorder="1" applyAlignment="1">
      <alignment horizontal="right"/>
    </xf>
    <xf numFmtId="0" fontId="37" fillId="0" borderId="16" xfId="0" applyFont="1" applyFill="1" applyBorder="1" applyAlignment="1">
      <alignment horizontal="right"/>
    </xf>
    <xf numFmtId="0" fontId="29" fillId="0" borderId="16" xfId="0" applyFont="1" applyFill="1" applyBorder="1" applyAlignment="1">
      <alignment horizontal="right"/>
    </xf>
    <xf numFmtId="177" fontId="20" fillId="0" borderId="16" xfId="0" applyNumberFormat="1" applyFont="1" applyFill="1" applyBorder="1" applyAlignment="1">
      <alignment horizontal="right" vertical="center" wrapText="1"/>
    </xf>
    <xf numFmtId="177" fontId="19" fillId="0" borderId="16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 horizontal="right"/>
    </xf>
    <xf numFmtId="177" fontId="38" fillId="0" borderId="16" xfId="53" applyNumberFormat="1" applyFont="1" applyFill="1" applyBorder="1" applyAlignment="1">
      <alignment horizontal="right"/>
      <protection/>
    </xf>
    <xf numFmtId="177" fontId="33" fillId="0" borderId="16" xfId="53" applyNumberFormat="1" applyFont="1" applyFill="1" applyBorder="1" applyAlignment="1">
      <alignment horizontal="right"/>
      <protection/>
    </xf>
    <xf numFmtId="177" fontId="29" fillId="0" borderId="1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0" fillId="0" borderId="0" xfId="0" applyAlignment="1">
      <alignment/>
    </xf>
    <xf numFmtId="0" fontId="2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0" fillId="0" borderId="11" xfId="0" applyFont="1" applyFill="1" applyBorder="1" applyAlignment="1">
      <alignment vertical="center" wrapText="1" readingOrder="1"/>
    </xf>
    <xf numFmtId="0" fontId="20" fillId="0" borderId="10" xfId="0" applyFont="1" applyFill="1" applyBorder="1" applyAlignment="1">
      <alignment vertical="center" wrapText="1" readingOrder="1"/>
    </xf>
    <xf numFmtId="0" fontId="20" fillId="0" borderId="11" xfId="0" applyFont="1" applyFill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 readingOrder="1"/>
    </xf>
    <xf numFmtId="0" fontId="20" fillId="0" borderId="16" xfId="0" applyFont="1" applyFill="1" applyBorder="1" applyAlignment="1">
      <alignment horizontal="center" vertical="center" wrapText="1" readingOrder="1"/>
    </xf>
    <xf numFmtId="0" fontId="2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right" vertical="center" wrapText="1"/>
    </xf>
    <xf numFmtId="179" fontId="20" fillId="0" borderId="16" xfId="67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77" fontId="31" fillId="0" borderId="0" xfId="0" applyNumberFormat="1" applyFont="1" applyFill="1" applyBorder="1" applyAlignment="1">
      <alignment horizontal="center" vertical="center" wrapText="1"/>
    </xf>
    <xf numFmtId="177" fontId="32" fillId="0" borderId="12" xfId="0" applyNumberFormat="1" applyFont="1" applyFill="1" applyBorder="1" applyAlignment="1">
      <alignment horizontal="center" vertical="center" wrapText="1"/>
    </xf>
    <xf numFmtId="0" fontId="33" fillId="0" borderId="14" xfId="58" applyFont="1" applyFill="1" applyBorder="1" applyAlignment="1">
      <alignment horizontal="center" vertical="center" wrapText="1"/>
      <protection/>
    </xf>
    <xf numFmtId="0" fontId="33" fillId="0" borderId="15" xfId="53" applyFont="1" applyFill="1" applyBorder="1" applyAlignment="1">
      <alignment horizontal="center" vertical="center" wrapText="1"/>
      <protection/>
    </xf>
    <xf numFmtId="0" fontId="33" fillId="0" borderId="17" xfId="53" applyFont="1" applyFill="1" applyBorder="1" applyAlignment="1">
      <alignment horizontal="center" vertical="center" wrapText="1"/>
      <protection/>
    </xf>
    <xf numFmtId="0" fontId="33" fillId="0" borderId="16" xfId="58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0" fillId="32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center" vertical="center" wrapText="1"/>
    </xf>
    <xf numFmtId="177" fontId="18" fillId="0" borderId="12" xfId="0" applyNumberFormat="1" applyFont="1" applyFill="1" applyBorder="1" applyAlignment="1">
      <alignment horizontal="center" vertical="center" wrapText="1"/>
    </xf>
    <xf numFmtId="0" fontId="9" fillId="0" borderId="14" xfId="58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179" fontId="10" fillId="0" borderId="16" xfId="67" applyNumberFormat="1" applyFont="1" applyFill="1" applyBorder="1" applyAlignment="1">
      <alignment horizontal="center" vertical="center" wrapText="1"/>
    </xf>
    <xf numFmtId="0" fontId="9" fillId="0" borderId="16" xfId="58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4" xfId="67" applyNumberFormat="1" applyFont="1" applyFill="1" applyBorder="1" applyAlignment="1" applyProtection="1">
      <alignment horizontal="center" vertical="center" wrapText="1"/>
      <protection/>
    </xf>
    <xf numFmtId="49" fontId="10" fillId="0" borderId="15" xfId="67" applyNumberFormat="1" applyFont="1" applyFill="1" applyBorder="1" applyAlignment="1" applyProtection="1">
      <alignment horizontal="center" vertical="center" wrapText="1"/>
      <protection/>
    </xf>
    <xf numFmtId="49" fontId="10" fillId="0" borderId="17" xfId="6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33" fillId="0" borderId="15" xfId="58" applyFont="1" applyFill="1" applyBorder="1" applyAlignment="1">
      <alignment horizontal="center" vertical="center" wrapText="1"/>
      <protection/>
    </xf>
    <xf numFmtId="0" fontId="33" fillId="0" borderId="17" xfId="58" applyFont="1" applyFill="1" applyBorder="1" applyAlignment="1">
      <alignment horizontal="center" vertical="center" wrapText="1"/>
      <protection/>
    </xf>
    <xf numFmtId="179" fontId="20" fillId="0" borderId="11" xfId="67" applyNumberFormat="1" applyFont="1" applyFill="1" applyBorder="1" applyAlignment="1">
      <alignment horizontal="center" vertical="center" wrapText="1"/>
    </xf>
    <xf numFmtId="179" fontId="20" fillId="0" borderId="10" xfId="67" applyNumberFormat="1" applyFont="1" applyFill="1" applyBorder="1" applyAlignment="1">
      <alignment horizontal="center" vertical="center" wrapText="1"/>
    </xf>
    <xf numFmtId="0" fontId="8" fillId="0" borderId="0" xfId="56" applyFont="1" applyAlignment="1">
      <alignment horizontal="right" vertical="center" wrapText="1"/>
      <protection/>
    </xf>
    <xf numFmtId="0" fontId="8" fillId="0" borderId="0" xfId="0" applyFont="1" applyFill="1" applyAlignment="1">
      <alignment horizontal="right" vertical="center" wrapText="1"/>
    </xf>
    <xf numFmtId="0" fontId="55" fillId="0" borderId="0" xfId="0" applyFont="1" applyBorder="1" applyAlignment="1">
      <alignment horizontal="center" wrapText="1"/>
    </xf>
    <xf numFmtId="0" fontId="16" fillId="0" borderId="19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right" wrapText="1"/>
    </xf>
    <xf numFmtId="0" fontId="12" fillId="0" borderId="19" xfId="0" applyFont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190" fontId="12" fillId="0" borderId="19" xfId="67" applyNumberFormat="1" applyFont="1" applyFill="1" applyBorder="1" applyAlignment="1" applyProtection="1">
      <alignment horizontal="center" vertical="center" wrapText="1"/>
      <protection/>
    </xf>
    <xf numFmtId="0" fontId="16" fillId="0" borderId="0" xfId="56" applyFont="1" applyAlignment="1">
      <alignment horizontal="right"/>
      <protection/>
    </xf>
    <xf numFmtId="0" fontId="16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6" fillId="0" borderId="0" xfId="56" applyFont="1" applyAlignment="1">
      <alignment horizontal="right" vertical="center" wrapText="1"/>
      <protection/>
    </xf>
    <xf numFmtId="0" fontId="5" fillId="0" borderId="0" xfId="0" applyFont="1" applyFill="1" applyAlignment="1">
      <alignment horizont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14" xfId="58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179" fontId="14" fillId="0" borderId="16" xfId="67" applyNumberFormat="1" applyFont="1" applyFill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/>
    </xf>
    <xf numFmtId="0" fontId="77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13" xfId="58" applyFont="1" applyFill="1" applyBorder="1" applyAlignment="1">
      <alignment horizontal="left" vertical="center" textRotation="90" wrapText="1"/>
      <protection/>
    </xf>
    <xf numFmtId="0" fontId="13" fillId="0" borderId="10" xfId="58" applyFont="1" applyFill="1" applyBorder="1" applyAlignment="1">
      <alignment horizontal="left" vertical="center" textRotation="90" wrapText="1"/>
      <protection/>
    </xf>
    <xf numFmtId="0" fontId="13" fillId="0" borderId="16" xfId="58" applyFont="1" applyFill="1" applyBorder="1" applyAlignment="1">
      <alignment horizontal="center" vertical="center" wrapText="1"/>
      <protection/>
    </xf>
    <xf numFmtId="0" fontId="13" fillId="0" borderId="14" xfId="58" applyFont="1" applyFill="1" applyBorder="1" applyAlignment="1">
      <alignment horizontal="left" vertical="center" textRotation="90" wrapText="1"/>
      <protection/>
    </xf>
    <xf numFmtId="1" fontId="35" fillId="0" borderId="16" xfId="0" applyNumberFormat="1" applyFont="1" applyFill="1" applyBorder="1" applyAlignment="1">
      <alignment horizontal="center" vertical="center" wrapText="1"/>
    </xf>
    <xf numFmtId="0" fontId="14" fillId="0" borderId="16" xfId="58" applyFont="1" applyFill="1" applyBorder="1" applyAlignment="1">
      <alignment horizontal="center" vertical="center" wrapText="1"/>
      <protection/>
    </xf>
    <xf numFmtId="49" fontId="24" fillId="0" borderId="14" xfId="58" applyNumberFormat="1" applyFont="1" applyFill="1" applyBorder="1" applyAlignment="1">
      <alignment horizontal="left" vertical="center" wrapText="1"/>
      <protection/>
    </xf>
    <xf numFmtId="49" fontId="24" fillId="0" borderId="15" xfId="58" applyNumberFormat="1" applyFont="1" applyFill="1" applyBorder="1" applyAlignment="1">
      <alignment horizontal="left" vertical="center" wrapText="1"/>
      <protection/>
    </xf>
    <xf numFmtId="49" fontId="24" fillId="0" borderId="17" xfId="58" applyNumberFormat="1" applyFont="1" applyFill="1" applyBorder="1" applyAlignment="1">
      <alignment horizontal="left" vertical="center" wrapText="1"/>
      <protection/>
    </xf>
    <xf numFmtId="177" fontId="35" fillId="0" borderId="16" xfId="0" applyNumberFormat="1" applyFont="1" applyFill="1" applyBorder="1" applyAlignment="1">
      <alignment horizontal="right"/>
    </xf>
    <xf numFmtId="1" fontId="35" fillId="0" borderId="16" xfId="0" applyNumberFormat="1" applyFont="1" applyFill="1" applyBorder="1" applyAlignment="1">
      <alignment horizontal="left" vertical="center" wrapText="1"/>
    </xf>
    <xf numFmtId="0" fontId="78" fillId="0" borderId="16" xfId="0" applyFont="1" applyFill="1" applyBorder="1" applyAlignment="1">
      <alignment horizontal="right"/>
    </xf>
    <xf numFmtId="49" fontId="35" fillId="0" borderId="14" xfId="58" applyNumberFormat="1" applyFont="1" applyFill="1" applyBorder="1" applyAlignment="1">
      <alignment horizontal="center" wrapText="1"/>
      <protection/>
    </xf>
    <xf numFmtId="49" fontId="35" fillId="0" borderId="15" xfId="58" applyNumberFormat="1" applyFont="1" applyFill="1" applyBorder="1" applyAlignment="1">
      <alignment horizontal="center" wrapText="1"/>
      <protection/>
    </xf>
    <xf numFmtId="49" fontId="35" fillId="0" borderId="17" xfId="58" applyNumberFormat="1" applyFont="1" applyFill="1" applyBorder="1" applyAlignment="1">
      <alignment horizontal="center" wrapText="1"/>
      <protection/>
    </xf>
    <xf numFmtId="1" fontId="42" fillId="0" borderId="16" xfId="0" applyNumberFormat="1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right"/>
    </xf>
    <xf numFmtId="49" fontId="24" fillId="0" borderId="14" xfId="58" applyNumberFormat="1" applyFont="1" applyFill="1" applyBorder="1" applyAlignment="1">
      <alignment horizontal="center" wrapText="1"/>
      <protection/>
    </xf>
    <xf numFmtId="49" fontId="24" fillId="0" borderId="15" xfId="58" applyNumberFormat="1" applyFont="1" applyFill="1" applyBorder="1" applyAlignment="1">
      <alignment horizontal="center" wrapText="1"/>
      <protection/>
    </xf>
    <xf numFmtId="49" fontId="24" fillId="0" borderId="17" xfId="58" applyNumberFormat="1" applyFont="1" applyFill="1" applyBorder="1" applyAlignment="1">
      <alignment horizontal="center" wrapText="1"/>
      <protection/>
    </xf>
    <xf numFmtId="0" fontId="24" fillId="0" borderId="16" xfId="55" applyNumberFormat="1" applyFont="1" applyFill="1" applyBorder="1" applyAlignment="1" applyProtection="1">
      <alignment horizontal="left" wrapText="1"/>
      <protection hidden="1"/>
    </xf>
    <xf numFmtId="1" fontId="42" fillId="0" borderId="16" xfId="0" applyNumberFormat="1" applyFont="1" applyFill="1" applyBorder="1" applyAlignment="1">
      <alignment horizontal="center" wrapText="1"/>
    </xf>
    <xf numFmtId="49" fontId="42" fillId="0" borderId="15" xfId="58" applyNumberFormat="1" applyFont="1" applyFill="1" applyBorder="1" applyAlignment="1">
      <alignment horizontal="center" vertical="center" wrapText="1"/>
      <protection/>
    </xf>
    <xf numFmtId="177" fontId="35" fillId="0" borderId="16" xfId="58" applyNumberFormat="1" applyFont="1" applyFill="1" applyBorder="1" applyAlignment="1">
      <alignment horizontal="right"/>
      <protection/>
    </xf>
    <xf numFmtId="0" fontId="35" fillId="0" borderId="16" xfId="0" applyFont="1" applyFill="1" applyBorder="1" applyAlignment="1">
      <alignment wrapText="1"/>
    </xf>
    <xf numFmtId="49" fontId="44" fillId="0" borderId="15" xfId="58" applyNumberFormat="1" applyFont="1" applyFill="1" applyBorder="1" applyAlignment="1">
      <alignment horizontal="center" vertical="center" wrapText="1"/>
      <protection/>
    </xf>
    <xf numFmtId="49" fontId="35" fillId="0" borderId="17" xfId="58" applyNumberFormat="1" applyFont="1" applyFill="1" applyBorder="1" applyAlignment="1">
      <alignment horizontal="center" vertical="center" wrapText="1"/>
      <protection/>
    </xf>
    <xf numFmtId="2" fontId="24" fillId="0" borderId="16" xfId="55" applyNumberFormat="1" applyFont="1" applyFill="1" applyBorder="1" applyAlignment="1" applyProtection="1">
      <alignment horizontal="left" vertical="center" wrapText="1"/>
      <protection hidden="1"/>
    </xf>
    <xf numFmtId="49" fontId="42" fillId="0" borderId="15" xfId="58" applyNumberFormat="1" applyFont="1" applyFill="1" applyBorder="1" applyAlignment="1">
      <alignment horizontal="center" wrapText="1"/>
      <protection/>
    </xf>
    <xf numFmtId="177" fontId="24" fillId="0" borderId="16" xfId="58" applyNumberFormat="1" applyFont="1" applyFill="1" applyBorder="1" applyAlignment="1">
      <alignment horizontal="right"/>
      <protection/>
    </xf>
    <xf numFmtId="177" fontId="35" fillId="0" borderId="16" xfId="0" applyNumberFormat="1" applyFont="1" applyFill="1" applyBorder="1" applyAlignment="1">
      <alignment horizontal="right" vertical="center" wrapText="1"/>
    </xf>
    <xf numFmtId="177" fontId="24" fillId="0" borderId="16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center" wrapText="1"/>
    </xf>
    <xf numFmtId="0" fontId="24" fillId="0" borderId="16" xfId="55" applyNumberFormat="1" applyFont="1" applyFill="1" applyBorder="1" applyAlignment="1" applyProtection="1">
      <alignment wrapText="1"/>
      <protection hidden="1"/>
    </xf>
    <xf numFmtId="177" fontId="24" fillId="0" borderId="16" xfId="0" applyNumberFormat="1" applyFont="1" applyFill="1" applyBorder="1" applyAlignment="1">
      <alignment horizontal="right"/>
    </xf>
    <xf numFmtId="1" fontId="24" fillId="0" borderId="16" xfId="0" applyNumberFormat="1" applyFont="1" applyFill="1" applyBorder="1" applyAlignment="1">
      <alignment horizontal="left" vertical="center" wrapText="1"/>
    </xf>
    <xf numFmtId="1" fontId="35" fillId="0" borderId="16" xfId="0" applyNumberFormat="1" applyFont="1" applyFill="1" applyBorder="1" applyAlignment="1">
      <alignment horizontal="right" vertical="center" wrapText="1"/>
    </xf>
    <xf numFmtId="176" fontId="35" fillId="0" borderId="16" xfId="0" applyNumberFormat="1" applyFont="1" applyFill="1" applyBorder="1" applyAlignment="1">
      <alignment horizontal="right"/>
    </xf>
    <xf numFmtId="176" fontId="35" fillId="0" borderId="16" xfId="0" applyNumberFormat="1" applyFont="1" applyFill="1" applyBorder="1" applyAlignment="1">
      <alignment horizontal="right" vertical="center" wrapText="1"/>
    </xf>
    <xf numFmtId="1" fontId="42" fillId="0" borderId="14" xfId="0" applyNumberFormat="1" applyFont="1" applyFill="1" applyBorder="1" applyAlignment="1">
      <alignment horizontal="center" vertical="center" wrapText="1"/>
    </xf>
    <xf numFmtId="176" fontId="24" fillId="0" borderId="16" xfId="0" applyNumberFormat="1" applyFont="1" applyFill="1" applyBorder="1" applyAlignment="1">
      <alignment horizontal="right" vertical="center" wrapText="1"/>
    </xf>
    <xf numFmtId="49" fontId="42" fillId="0" borderId="17" xfId="58" applyNumberFormat="1" applyFont="1" applyFill="1" applyBorder="1" applyAlignment="1">
      <alignment horizontal="center" wrapText="1"/>
      <protection/>
    </xf>
    <xf numFmtId="49" fontId="44" fillId="0" borderId="17" xfId="58" applyNumberFormat="1" applyFont="1" applyFill="1" applyBorder="1" applyAlignment="1">
      <alignment horizontal="center" wrapText="1"/>
      <protection/>
    </xf>
    <xf numFmtId="0" fontId="24" fillId="0" borderId="16" xfId="0" applyFont="1" applyFill="1" applyBorder="1" applyAlignment="1">
      <alignment horizontal="left" wrapText="1"/>
    </xf>
    <xf numFmtId="49" fontId="44" fillId="0" borderId="15" xfId="58" applyNumberFormat="1" applyFont="1" applyFill="1" applyBorder="1" applyAlignment="1">
      <alignment horizontal="center" wrapText="1"/>
      <protection/>
    </xf>
    <xf numFmtId="1" fontId="13" fillId="0" borderId="16" xfId="0" applyNumberFormat="1" applyFont="1" applyFill="1" applyBorder="1" applyAlignment="1">
      <alignment horizontal="left" vertical="center" wrapText="1"/>
    </xf>
    <xf numFmtId="49" fontId="13" fillId="0" borderId="14" xfId="58" applyNumberFormat="1" applyFont="1" applyFill="1" applyBorder="1" applyAlignment="1">
      <alignment horizontal="center" wrapText="1"/>
      <protection/>
    </xf>
    <xf numFmtId="49" fontId="13" fillId="0" borderId="15" xfId="58" applyNumberFormat="1" applyFont="1" applyFill="1" applyBorder="1" applyAlignment="1">
      <alignment horizontal="center" wrapText="1"/>
      <protection/>
    </xf>
    <xf numFmtId="49" fontId="13" fillId="0" borderId="17" xfId="58" applyNumberFormat="1" applyFont="1" applyFill="1" applyBorder="1" applyAlignment="1">
      <alignment horizontal="center" wrapText="1"/>
      <protection/>
    </xf>
    <xf numFmtId="49" fontId="35" fillId="0" borderId="17" xfId="58" applyNumberFormat="1" applyFont="1" applyFill="1" applyBorder="1" applyAlignment="1">
      <alignment horizontal="left" wrapText="1"/>
      <protection/>
    </xf>
    <xf numFmtId="49" fontId="35" fillId="0" borderId="14" xfId="58" applyNumberFormat="1" applyFont="1" applyFill="1" applyBorder="1" applyAlignment="1">
      <alignment horizontal="left" vertical="center" wrapText="1"/>
      <protection/>
    </xf>
    <xf numFmtId="49" fontId="35" fillId="0" borderId="15" xfId="58" applyNumberFormat="1" applyFont="1" applyFill="1" applyBorder="1" applyAlignment="1">
      <alignment horizontal="left" vertical="center" wrapText="1"/>
      <protection/>
    </xf>
    <xf numFmtId="49" fontId="35" fillId="0" borderId="17" xfId="58" applyNumberFormat="1" applyFont="1" applyFill="1" applyBorder="1" applyAlignment="1">
      <alignment horizontal="left" vertical="center" wrapText="1"/>
      <protection/>
    </xf>
    <xf numFmtId="0" fontId="24" fillId="0" borderId="16" xfId="0" applyFont="1" applyFill="1" applyBorder="1" applyAlignment="1">
      <alignment wrapText="1"/>
    </xf>
    <xf numFmtId="49" fontId="24" fillId="0" borderId="16" xfId="58" applyNumberFormat="1" applyFont="1" applyFill="1" applyBorder="1" applyAlignment="1">
      <alignment horizontal="center" vertical="center" wrapText="1"/>
      <protection/>
    </xf>
    <xf numFmtId="49" fontId="24" fillId="0" borderId="14" xfId="58" applyNumberFormat="1" applyFont="1" applyFill="1" applyBorder="1" applyAlignment="1">
      <alignment horizontal="center" vertical="center" wrapText="1"/>
      <protection/>
    </xf>
    <xf numFmtId="1" fontId="14" fillId="0" borderId="16" xfId="58" applyNumberFormat="1" applyFont="1" applyFill="1" applyBorder="1" applyAlignment="1">
      <alignment horizontal="center" vertical="center" wrapText="1"/>
      <protection/>
    </xf>
    <xf numFmtId="49" fontId="14" fillId="0" borderId="16" xfId="58" applyNumberFormat="1" applyFont="1" applyFill="1" applyBorder="1" applyAlignment="1">
      <alignment horizontal="center" vertical="center" wrapText="1"/>
      <protection/>
    </xf>
    <xf numFmtId="49" fontId="14" fillId="0" borderId="14" xfId="58" applyNumberFormat="1" applyFont="1" applyFill="1" applyBorder="1" applyAlignment="1">
      <alignment horizontal="center" vertical="center" wrapText="1"/>
      <protection/>
    </xf>
    <xf numFmtId="49" fontId="13" fillId="0" borderId="14" xfId="58" applyNumberFormat="1" applyFont="1" applyFill="1" applyBorder="1" applyAlignment="1">
      <alignment horizontal="left" vertical="center" wrapText="1"/>
      <protection/>
    </xf>
    <xf numFmtId="49" fontId="13" fillId="0" borderId="15" xfId="58" applyNumberFormat="1" applyFont="1" applyFill="1" applyBorder="1" applyAlignment="1">
      <alignment horizontal="left" vertical="center" wrapText="1"/>
      <protection/>
    </xf>
    <xf numFmtId="49" fontId="13" fillId="0" borderId="17" xfId="58" applyNumberFormat="1" applyFont="1" applyFill="1" applyBorder="1" applyAlignment="1">
      <alignment horizontal="left" vertical="center" wrapText="1"/>
      <protection/>
    </xf>
    <xf numFmtId="49" fontId="14" fillId="0" borderId="15" xfId="58" applyNumberFormat="1" applyFont="1" applyFill="1" applyBorder="1" applyAlignment="1">
      <alignment horizontal="left" vertical="center" wrapText="1"/>
      <protection/>
    </xf>
    <xf numFmtId="177" fontId="14" fillId="0" borderId="16" xfId="58" applyNumberFormat="1" applyFont="1" applyFill="1" applyBorder="1" applyAlignment="1">
      <alignment horizontal="right"/>
      <protection/>
    </xf>
    <xf numFmtId="1" fontId="14" fillId="0" borderId="16" xfId="0" applyNumberFormat="1" applyFont="1" applyFill="1" applyBorder="1" applyAlignment="1">
      <alignment horizontal="center" wrapText="1"/>
    </xf>
    <xf numFmtId="1" fontId="14" fillId="0" borderId="14" xfId="0" applyNumberFormat="1" applyFont="1" applyFill="1" applyBorder="1" applyAlignment="1">
      <alignment horizontal="center" wrapText="1"/>
    </xf>
    <xf numFmtId="0" fontId="14" fillId="0" borderId="16" xfId="0" applyFont="1" applyFill="1" applyBorder="1" applyAlignment="1">
      <alignment wrapText="1"/>
    </xf>
    <xf numFmtId="49" fontId="14" fillId="0" borderId="14" xfId="58" applyNumberFormat="1" applyFont="1" applyFill="1" applyBorder="1" applyAlignment="1">
      <alignment horizontal="center" wrapText="1"/>
      <protection/>
    </xf>
    <xf numFmtId="49" fontId="14" fillId="0" borderId="15" xfId="58" applyNumberFormat="1" applyFont="1" applyFill="1" applyBorder="1" applyAlignment="1">
      <alignment horizontal="center" wrapText="1"/>
      <protection/>
    </xf>
    <xf numFmtId="49" fontId="14" fillId="0" borderId="17" xfId="58" applyNumberFormat="1" applyFont="1" applyFill="1" applyBorder="1" applyAlignment="1">
      <alignment horizontal="center" wrapText="1"/>
      <protection/>
    </xf>
    <xf numFmtId="0" fontId="13" fillId="0" borderId="16" xfId="0" applyFont="1" applyFill="1" applyBorder="1" applyAlignment="1">
      <alignment wrapText="1"/>
    </xf>
    <xf numFmtId="1" fontId="13" fillId="0" borderId="16" xfId="53" applyNumberFormat="1" applyFont="1" applyFill="1" applyBorder="1" applyAlignment="1">
      <alignment horizontal="left" vertical="center" wrapText="1"/>
      <protection/>
    </xf>
    <xf numFmtId="49" fontId="13" fillId="0" borderId="14" xfId="53" applyNumberFormat="1" applyFont="1" applyFill="1" applyBorder="1" applyAlignment="1">
      <alignment horizontal="left" vertical="center" wrapText="1"/>
      <protection/>
    </xf>
    <xf numFmtId="49" fontId="13" fillId="0" borderId="15" xfId="53" applyNumberFormat="1" applyFont="1" applyFill="1" applyBorder="1" applyAlignment="1">
      <alignment horizontal="left" vertical="center" wrapText="1"/>
      <protection/>
    </xf>
    <xf numFmtId="177" fontId="13" fillId="0" borderId="16" xfId="53" applyNumberFormat="1" applyFont="1" applyFill="1" applyBorder="1" applyAlignment="1">
      <alignment horizontal="right"/>
      <protection/>
    </xf>
    <xf numFmtId="2" fontId="13" fillId="32" borderId="16" xfId="55" applyNumberFormat="1" applyFont="1" applyFill="1" applyBorder="1" applyAlignment="1" applyProtection="1">
      <alignment horizontal="left" wrapText="1"/>
      <protection hidden="1"/>
    </xf>
    <xf numFmtId="49" fontId="13" fillId="0" borderId="17" xfId="53" applyNumberFormat="1" applyFont="1" applyFill="1" applyBorder="1" applyAlignment="1">
      <alignment horizontal="left"/>
      <protection/>
    </xf>
    <xf numFmtId="177" fontId="35" fillId="0" borderId="16" xfId="53" applyNumberFormat="1" applyFont="1" applyFill="1" applyBorder="1" applyAlignment="1">
      <alignment horizontal="right"/>
      <protection/>
    </xf>
    <xf numFmtId="177" fontId="24" fillId="0" borderId="16" xfId="53" applyNumberFormat="1" applyFont="1" applyFill="1" applyBorder="1" applyAlignment="1">
      <alignment horizontal="right"/>
      <protection/>
    </xf>
    <xf numFmtId="0" fontId="79" fillId="0" borderId="0" xfId="0" applyFont="1" applyFill="1" applyAlignment="1">
      <alignment/>
    </xf>
    <xf numFmtId="0" fontId="80" fillId="0" borderId="0" xfId="0" applyFont="1" applyAlignment="1">
      <alignment/>
    </xf>
    <xf numFmtId="177" fontId="79" fillId="0" borderId="10" xfId="0" applyNumberFormat="1" applyFont="1" applyFill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Обычный_МОЩекино приложения" xfId="56"/>
    <cellStyle name="Обычный_Прил7" xfId="57"/>
    <cellStyle name="Обычный_сентябрь приложения к решению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zoomScalePageLayoutView="0" workbookViewId="0" topLeftCell="A1">
      <selection activeCell="D19" sqref="D19:D20"/>
    </sheetView>
  </sheetViews>
  <sheetFormatPr defaultColWidth="9.140625" defaultRowHeight="12.75"/>
  <cols>
    <col min="1" max="1" width="2.140625" style="0" customWidth="1"/>
    <col min="3" max="3" width="27.00390625" style="0" customWidth="1"/>
    <col min="4" max="4" width="38.00390625" style="0" customWidth="1"/>
    <col min="5" max="5" width="0.42578125" style="0" hidden="1" customWidth="1"/>
    <col min="6" max="6" width="9.140625" style="0" hidden="1" customWidth="1"/>
    <col min="7" max="7" width="8.140625" style="0" customWidth="1"/>
    <col min="8" max="9" width="9.140625" style="0" hidden="1" customWidth="1"/>
  </cols>
  <sheetData>
    <row r="2" spans="2:9" ht="12.75">
      <c r="B2" s="15"/>
      <c r="C2" s="16"/>
      <c r="D2" s="407" t="s">
        <v>16</v>
      </c>
      <c r="E2" s="408"/>
      <c r="F2" s="408"/>
      <c r="G2" s="408"/>
      <c r="H2" s="414" t="s">
        <v>87</v>
      </c>
      <c r="I2" s="414"/>
    </row>
    <row r="3" spans="2:9" ht="12.75" customHeight="1">
      <c r="B3" s="415" t="s">
        <v>324</v>
      </c>
      <c r="C3" s="415"/>
      <c r="D3" s="415"/>
      <c r="E3" s="415"/>
      <c r="F3" s="415"/>
      <c r="G3" s="415"/>
      <c r="H3" s="415"/>
      <c r="I3" s="415"/>
    </row>
    <row r="4" spans="2:9" ht="51" customHeight="1">
      <c r="B4" s="15"/>
      <c r="C4" s="416" t="s">
        <v>333</v>
      </c>
      <c r="D4" s="416"/>
      <c r="E4" s="416"/>
      <c r="F4" s="416"/>
      <c r="G4" s="416"/>
      <c r="H4" s="416"/>
      <c r="I4" s="416"/>
    </row>
    <row r="5" spans="2:9" ht="12.75">
      <c r="B5" s="15"/>
      <c r="C5" s="407"/>
      <c r="D5" s="407"/>
      <c r="E5" s="407"/>
      <c r="F5" s="407"/>
      <c r="G5" s="407"/>
      <c r="H5" s="407"/>
      <c r="I5" s="407"/>
    </row>
    <row r="6" spans="2:9" ht="23.25" customHeight="1">
      <c r="B6" s="15"/>
      <c r="C6" s="16"/>
      <c r="D6" s="405" t="s">
        <v>325</v>
      </c>
      <c r="E6" s="406"/>
      <c r="F6" s="406"/>
      <c r="G6" s="406"/>
      <c r="H6" s="406"/>
      <c r="I6" s="406"/>
    </row>
    <row r="7" spans="2:9" ht="12.75" customHeight="1">
      <c r="B7" s="415" t="s">
        <v>324</v>
      </c>
      <c r="C7" s="415"/>
      <c r="D7" s="415"/>
      <c r="E7" s="415"/>
      <c r="F7" s="415"/>
      <c r="G7" s="415"/>
      <c r="H7" s="415"/>
      <c r="I7" s="415"/>
    </row>
    <row r="8" spans="2:9" ht="35.25" customHeight="1">
      <c r="B8" s="15"/>
      <c r="C8" s="415" t="s">
        <v>107</v>
      </c>
      <c r="D8" s="415"/>
      <c r="E8" s="415"/>
      <c r="F8" s="415"/>
      <c r="G8" s="415"/>
      <c r="H8" s="415"/>
      <c r="I8" s="415"/>
    </row>
    <row r="9" spans="2:9" ht="19.5" customHeight="1">
      <c r="B9" s="15"/>
      <c r="C9" s="405" t="s">
        <v>328</v>
      </c>
      <c r="D9" s="405"/>
      <c r="E9" s="405"/>
      <c r="F9" s="405"/>
      <c r="G9" s="405"/>
      <c r="H9" s="405"/>
      <c r="I9" s="405"/>
    </row>
    <row r="10" spans="2:4" ht="9.75" customHeight="1">
      <c r="B10" s="334"/>
      <c r="C10" s="334"/>
      <c r="D10" s="335"/>
    </row>
    <row r="11" spans="2:4" ht="12.75" hidden="1">
      <c r="B11" s="334"/>
      <c r="C11" s="334"/>
      <c r="D11" s="335"/>
    </row>
    <row r="12" spans="2:4" ht="12.75" hidden="1">
      <c r="B12" s="334"/>
      <c r="C12" s="334"/>
      <c r="D12" s="333"/>
    </row>
    <row r="13" spans="2:4" ht="12.75" hidden="1">
      <c r="B13" s="334"/>
      <c r="C13" s="334"/>
      <c r="D13" s="335"/>
    </row>
    <row r="14" spans="2:4" ht="12.75" hidden="1">
      <c r="B14" s="147"/>
      <c r="C14" s="147"/>
      <c r="D14" s="142"/>
    </row>
    <row r="15" spans="2:4" ht="12.75" hidden="1">
      <c r="B15" s="147"/>
      <c r="C15" s="147"/>
      <c r="D15" s="336"/>
    </row>
    <row r="16" spans="2:4" ht="18.75">
      <c r="B16" s="337" t="s">
        <v>345</v>
      </c>
      <c r="C16" s="338"/>
      <c r="D16" s="338"/>
    </row>
    <row r="17" spans="2:4" ht="56.25">
      <c r="B17" s="337" t="s">
        <v>0</v>
      </c>
      <c r="C17" s="338"/>
      <c r="D17" s="338"/>
    </row>
    <row r="18" spans="2:4" ht="18.75">
      <c r="B18" s="339"/>
      <c r="C18" s="340"/>
      <c r="D18" s="341"/>
    </row>
    <row r="19" spans="2:4" ht="12.75">
      <c r="B19" s="409" t="s">
        <v>346</v>
      </c>
      <c r="C19" s="411" t="s">
        <v>347</v>
      </c>
      <c r="D19" s="413" t="s">
        <v>1</v>
      </c>
    </row>
    <row r="20" spans="2:4" ht="12.75">
      <c r="B20" s="410"/>
      <c r="C20" s="412"/>
      <c r="D20" s="413"/>
    </row>
    <row r="21" spans="2:4" ht="42.75">
      <c r="B21" s="342">
        <v>871</v>
      </c>
      <c r="C21" s="343"/>
      <c r="D21" s="344" t="s">
        <v>2</v>
      </c>
    </row>
    <row r="22" spans="2:4" ht="38.25">
      <c r="B22" s="345">
        <v>871</v>
      </c>
      <c r="C22" s="346" t="s">
        <v>3</v>
      </c>
      <c r="D22" s="347" t="s">
        <v>4</v>
      </c>
    </row>
    <row r="23" spans="2:4" ht="38.25">
      <c r="B23" s="345">
        <v>871</v>
      </c>
      <c r="C23" s="368" t="s">
        <v>29</v>
      </c>
      <c r="D23" s="369" t="s">
        <v>23</v>
      </c>
    </row>
    <row r="24" spans="2:4" ht="51">
      <c r="B24" s="345">
        <v>871</v>
      </c>
      <c r="C24" s="346" t="s">
        <v>5</v>
      </c>
      <c r="D24" s="347" t="s">
        <v>6</v>
      </c>
    </row>
    <row r="25" spans="2:4" ht="38.25">
      <c r="B25" s="345">
        <v>871</v>
      </c>
      <c r="C25" s="368" t="s">
        <v>30</v>
      </c>
      <c r="D25" s="369" t="s">
        <v>25</v>
      </c>
    </row>
    <row r="26" spans="2:4" ht="25.5">
      <c r="B26" s="345">
        <v>871</v>
      </c>
      <c r="C26" s="348" t="s">
        <v>7</v>
      </c>
      <c r="D26" s="347" t="s">
        <v>284</v>
      </c>
    </row>
    <row r="27" spans="2:4" ht="0.75" customHeight="1">
      <c r="B27" s="345"/>
      <c r="C27" s="348"/>
      <c r="D27" s="347"/>
    </row>
    <row r="28" spans="2:4" ht="12.75" hidden="1">
      <c r="B28" s="345"/>
      <c r="C28" s="348"/>
      <c r="D28" s="347"/>
    </row>
    <row r="29" spans="2:4" ht="25.5">
      <c r="B29" s="345">
        <v>871</v>
      </c>
      <c r="C29" s="349" t="s">
        <v>9</v>
      </c>
      <c r="D29" s="347" t="s">
        <v>8</v>
      </c>
    </row>
    <row r="30" spans="2:4" ht="12.75">
      <c r="B30" s="363"/>
      <c r="C30" s="364"/>
      <c r="D30" s="365"/>
    </row>
    <row r="31" spans="2:4" ht="12.75">
      <c r="B31" s="143"/>
      <c r="C31" s="142"/>
      <c r="D31" s="143"/>
    </row>
    <row r="32" spans="2:4" ht="12.75">
      <c r="B32" s="143"/>
      <c r="C32" s="142"/>
      <c r="D32" s="143"/>
    </row>
  </sheetData>
  <sheetProtection/>
  <mergeCells count="12">
    <mergeCell ref="C8:I8"/>
    <mergeCell ref="C9:I9"/>
    <mergeCell ref="D6:I6"/>
    <mergeCell ref="D2:G2"/>
    <mergeCell ref="B19:B20"/>
    <mergeCell ref="C19:C20"/>
    <mergeCell ref="D19:D20"/>
    <mergeCell ref="H2:I2"/>
    <mergeCell ref="B3:I3"/>
    <mergeCell ref="C4:I4"/>
    <mergeCell ref="C5:I5"/>
    <mergeCell ref="B7:I7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P38"/>
  <sheetViews>
    <sheetView tabSelected="1" zoomScalePageLayoutView="0" workbookViewId="0" topLeftCell="A25">
      <selection activeCell="F16" sqref="F16"/>
    </sheetView>
  </sheetViews>
  <sheetFormatPr defaultColWidth="9.140625" defaultRowHeight="12.75"/>
  <cols>
    <col min="1" max="1" width="39.421875" style="0" customWidth="1"/>
    <col min="2" max="2" width="48.140625" style="0" customWidth="1"/>
    <col min="3" max="3" width="13.00390625" style="0" customWidth="1"/>
    <col min="4" max="4" width="9.140625" style="0" hidden="1" customWidth="1"/>
  </cols>
  <sheetData>
    <row r="1" spans="3:4" ht="15">
      <c r="C1" s="279" t="s">
        <v>409</v>
      </c>
      <c r="D1" s="279"/>
    </row>
    <row r="3" spans="2:3" ht="12.75">
      <c r="B3" s="426" t="s">
        <v>336</v>
      </c>
      <c r="C3" s="426"/>
    </row>
    <row r="4" spans="2:3" ht="12.75">
      <c r="B4" s="426"/>
      <c r="C4" s="426"/>
    </row>
    <row r="5" spans="2:3" ht="12.75">
      <c r="B5" s="426"/>
      <c r="C5" s="426"/>
    </row>
    <row r="6" spans="2:3" ht="12.75">
      <c r="B6" s="426"/>
      <c r="C6" s="426"/>
    </row>
    <row r="7" spans="2:3" ht="12.75">
      <c r="B7" s="426"/>
      <c r="C7" s="426"/>
    </row>
    <row r="8" spans="1:3" ht="15">
      <c r="A8" s="255"/>
      <c r="B8" s="458" t="s">
        <v>331</v>
      </c>
      <c r="C8" s="458"/>
    </row>
    <row r="9" spans="1:16" ht="69" customHeight="1">
      <c r="A9" s="255"/>
      <c r="B9" s="461" t="s">
        <v>327</v>
      </c>
      <c r="C9" s="461"/>
      <c r="D9" s="461"/>
      <c r="M9" s="443"/>
      <c r="N9" s="443"/>
      <c r="O9" s="443"/>
      <c r="P9" s="443"/>
    </row>
    <row r="10" spans="1:16" ht="15">
      <c r="A10" s="255"/>
      <c r="B10" s="459"/>
      <c r="C10" s="459"/>
      <c r="M10" s="443"/>
      <c r="N10" s="443"/>
      <c r="O10" s="443"/>
      <c r="P10" s="443"/>
    </row>
    <row r="11" spans="1:16" ht="14.25">
      <c r="A11" s="255"/>
      <c r="B11" s="255"/>
      <c r="C11" s="255"/>
      <c r="M11" s="443"/>
      <c r="N11" s="443"/>
      <c r="O11" s="443"/>
      <c r="P11" s="443"/>
    </row>
    <row r="12" spans="1:16" ht="15">
      <c r="A12" s="256"/>
      <c r="B12" s="257"/>
      <c r="C12" s="258"/>
      <c r="M12" s="443"/>
      <c r="N12" s="443"/>
      <c r="O12" s="443"/>
      <c r="P12" s="443"/>
    </row>
    <row r="13" spans="1:16" ht="15">
      <c r="A13" s="256"/>
      <c r="B13" s="257"/>
      <c r="C13" s="258"/>
      <c r="M13" s="443"/>
      <c r="N13" s="443"/>
      <c r="O13" s="443"/>
      <c r="P13" s="443"/>
    </row>
    <row r="14" spans="1:16" ht="15">
      <c r="A14" s="256"/>
      <c r="B14" s="256"/>
      <c r="C14" s="259"/>
      <c r="M14" s="443"/>
      <c r="N14" s="443"/>
      <c r="O14" s="443"/>
      <c r="P14" s="443"/>
    </row>
    <row r="15" spans="1:16" ht="14.25">
      <c r="A15" s="260" t="s">
        <v>281</v>
      </c>
      <c r="B15" s="260"/>
      <c r="C15" s="260"/>
      <c r="M15" s="443"/>
      <c r="N15" s="443"/>
      <c r="O15" s="443"/>
      <c r="P15" s="443"/>
    </row>
    <row r="16" spans="1:16" ht="14.25">
      <c r="A16" s="460" t="s">
        <v>260</v>
      </c>
      <c r="B16" s="460"/>
      <c r="C16" s="460"/>
      <c r="M16" s="443"/>
      <c r="N16" s="443"/>
      <c r="O16" s="443"/>
      <c r="P16" s="443"/>
    </row>
    <row r="17" spans="1:16" ht="14.25">
      <c r="A17" s="261"/>
      <c r="B17" s="261"/>
      <c r="C17" s="261"/>
      <c r="M17" s="443"/>
      <c r="N17" s="443"/>
      <c r="O17" s="443"/>
      <c r="P17" s="443"/>
    </row>
    <row r="18" spans="1:16" ht="15">
      <c r="A18" s="262"/>
      <c r="B18" s="262"/>
      <c r="C18" s="282" t="s">
        <v>261</v>
      </c>
      <c r="M18" s="443"/>
      <c r="N18" s="443"/>
      <c r="O18" s="443"/>
      <c r="P18" s="443"/>
    </row>
    <row r="19" spans="1:3" ht="12.75">
      <c r="A19" s="455" t="s">
        <v>262</v>
      </c>
      <c r="B19" s="456" t="s">
        <v>263</v>
      </c>
      <c r="C19" s="457" t="s">
        <v>264</v>
      </c>
    </row>
    <row r="20" spans="1:3" ht="64.5" customHeight="1">
      <c r="A20" s="455"/>
      <c r="B20" s="456"/>
      <c r="C20" s="457"/>
    </row>
    <row r="21" spans="1:3" ht="36.75" customHeight="1">
      <c r="A21" s="264"/>
      <c r="B21" s="265" t="s">
        <v>265</v>
      </c>
      <c r="C21" s="263"/>
    </row>
    <row r="22" spans="1:3" ht="18" customHeight="1">
      <c r="A22" s="264" t="s">
        <v>21</v>
      </c>
      <c r="B22" s="266" t="s">
        <v>31</v>
      </c>
      <c r="C22" s="267">
        <f>C23+C25</f>
        <v>30.400000000000006</v>
      </c>
    </row>
    <row r="23" spans="1:4" ht="42" customHeight="1">
      <c r="A23" s="268" t="s">
        <v>22</v>
      </c>
      <c r="B23" s="269" t="s">
        <v>23</v>
      </c>
      <c r="C23" s="270">
        <v>130.4</v>
      </c>
      <c r="D23" s="270">
        <v>500</v>
      </c>
    </row>
    <row r="24" spans="1:3" ht="15" hidden="1">
      <c r="A24" s="268"/>
      <c r="B24" s="269"/>
      <c r="C24" s="270"/>
    </row>
    <row r="25" spans="1:3" ht="36" customHeight="1">
      <c r="A25" s="268" t="s">
        <v>26</v>
      </c>
      <c r="B25" s="269" t="s">
        <v>25</v>
      </c>
      <c r="C25" s="270">
        <v>-100</v>
      </c>
    </row>
    <row r="26" spans="1:3" ht="28.5">
      <c r="A26" s="372" t="s">
        <v>33</v>
      </c>
      <c r="B26" s="371" t="s">
        <v>32</v>
      </c>
      <c r="C26" s="267">
        <f>C27+C28</f>
        <v>400</v>
      </c>
    </row>
    <row r="27" spans="1:3" ht="44.25" customHeight="1">
      <c r="A27" s="268" t="s">
        <v>24</v>
      </c>
      <c r="B27" s="269" t="s">
        <v>344</v>
      </c>
      <c r="C27" s="270">
        <v>400</v>
      </c>
    </row>
    <row r="28" spans="1:3" ht="41.25" customHeight="1">
      <c r="A28" s="268" t="s">
        <v>26</v>
      </c>
      <c r="B28" s="269" t="s">
        <v>27</v>
      </c>
      <c r="C28" s="270">
        <v>0</v>
      </c>
    </row>
    <row r="29" spans="1:3" ht="28.5">
      <c r="A29" s="271" t="s">
        <v>266</v>
      </c>
      <c r="B29" s="272" t="s">
        <v>267</v>
      </c>
      <c r="C29" s="267">
        <v>1620.7</v>
      </c>
    </row>
    <row r="30" spans="1:3" ht="15">
      <c r="A30" s="268" t="s">
        <v>268</v>
      </c>
      <c r="B30" s="269" t="s">
        <v>269</v>
      </c>
      <c r="C30" s="270">
        <f>C31</f>
        <v>-12317.8</v>
      </c>
    </row>
    <row r="31" spans="1:3" ht="15">
      <c r="A31" s="268" t="s">
        <v>270</v>
      </c>
      <c r="B31" s="269" t="s">
        <v>271</v>
      </c>
      <c r="C31" s="270">
        <f>C32</f>
        <v>-12317.8</v>
      </c>
    </row>
    <row r="32" spans="1:3" ht="30">
      <c r="A32" s="268" t="s">
        <v>272</v>
      </c>
      <c r="B32" s="269" t="s">
        <v>273</v>
      </c>
      <c r="C32" s="270">
        <f>C33</f>
        <v>-12317.8</v>
      </c>
    </row>
    <row r="33" spans="1:3" ht="30">
      <c r="A33" s="268" t="s">
        <v>283</v>
      </c>
      <c r="B33" s="269" t="s">
        <v>284</v>
      </c>
      <c r="C33" s="270">
        <v>-12317.8</v>
      </c>
    </row>
    <row r="34" spans="1:3" ht="15">
      <c r="A34" s="268" t="s">
        <v>274</v>
      </c>
      <c r="B34" s="269" t="s">
        <v>275</v>
      </c>
      <c r="C34" s="270">
        <f>C35</f>
        <v>13938.5</v>
      </c>
    </row>
    <row r="35" spans="1:3" ht="15">
      <c r="A35" s="268" t="s">
        <v>276</v>
      </c>
      <c r="B35" s="269" t="s">
        <v>277</v>
      </c>
      <c r="C35" s="270">
        <f>C36</f>
        <v>13938.5</v>
      </c>
    </row>
    <row r="36" spans="1:3" ht="30">
      <c r="A36" s="268" t="s">
        <v>278</v>
      </c>
      <c r="B36" s="269" t="s">
        <v>279</v>
      </c>
      <c r="C36" s="270">
        <f>C37</f>
        <v>13938.5</v>
      </c>
    </row>
    <row r="37" spans="1:3" ht="30">
      <c r="A37" s="268" t="s">
        <v>282</v>
      </c>
      <c r="B37" s="269" t="s">
        <v>285</v>
      </c>
      <c r="C37" s="270">
        <v>13938.5</v>
      </c>
    </row>
    <row r="38" spans="1:3" ht="28.5">
      <c r="A38" s="273"/>
      <c r="B38" s="265" t="s">
        <v>280</v>
      </c>
      <c r="C38" s="267">
        <f>C22+C26+C29</f>
        <v>2051.1</v>
      </c>
    </row>
  </sheetData>
  <sheetProtection/>
  <mergeCells count="9">
    <mergeCell ref="B3:C7"/>
    <mergeCell ref="M9:P18"/>
    <mergeCell ref="A19:A20"/>
    <mergeCell ref="B19:B20"/>
    <mergeCell ref="C19:C20"/>
    <mergeCell ref="B8:C8"/>
    <mergeCell ref="B10:C10"/>
    <mergeCell ref="A16:C16"/>
    <mergeCell ref="B9:D9"/>
  </mergeCells>
  <printOptions/>
  <pageMargins left="1.18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P38"/>
  <sheetViews>
    <sheetView zoomScalePageLayoutView="0" workbookViewId="0" topLeftCell="A25">
      <selection activeCell="H20" sqref="H20"/>
    </sheetView>
  </sheetViews>
  <sheetFormatPr defaultColWidth="9.140625" defaultRowHeight="12.75"/>
  <cols>
    <col min="1" max="1" width="32.28125" style="0" customWidth="1"/>
    <col min="2" max="2" width="48.140625" style="0" customWidth="1"/>
    <col min="3" max="3" width="11.28125" style="0" customWidth="1"/>
    <col min="4" max="4" width="9.140625" style="0" hidden="1" customWidth="1"/>
  </cols>
  <sheetData>
    <row r="1" spans="3:4" ht="15">
      <c r="C1" s="279" t="s">
        <v>306</v>
      </c>
      <c r="D1" s="279"/>
    </row>
    <row r="3" spans="2:3" ht="12.75">
      <c r="B3" s="426" t="s">
        <v>336</v>
      </c>
      <c r="C3" s="426"/>
    </row>
    <row r="4" spans="2:3" ht="12.75">
      <c r="B4" s="426"/>
      <c r="C4" s="426"/>
    </row>
    <row r="5" spans="2:3" ht="12.75">
      <c r="B5" s="426"/>
      <c r="C5" s="426"/>
    </row>
    <row r="6" spans="2:3" ht="12.75">
      <c r="B6" s="426"/>
      <c r="C6" s="426"/>
    </row>
    <row r="7" spans="2:3" ht="12.75">
      <c r="B7" s="426"/>
      <c r="C7" s="426"/>
    </row>
    <row r="8" spans="1:3" ht="15">
      <c r="A8" s="255"/>
      <c r="B8" s="458" t="s">
        <v>411</v>
      </c>
      <c r="C8" s="458"/>
    </row>
    <row r="9" spans="1:16" ht="69" customHeight="1">
      <c r="A9" s="255"/>
      <c r="B9" s="461" t="s">
        <v>327</v>
      </c>
      <c r="C9" s="461"/>
      <c r="D9" s="461"/>
      <c r="M9" s="443"/>
      <c r="N9" s="443"/>
      <c r="O9" s="443"/>
      <c r="P9" s="443"/>
    </row>
    <row r="10" spans="1:16" ht="15">
      <c r="A10" s="255"/>
      <c r="B10" s="459"/>
      <c r="C10" s="459"/>
      <c r="M10" s="443"/>
      <c r="N10" s="443"/>
      <c r="O10" s="443"/>
      <c r="P10" s="443"/>
    </row>
    <row r="11" spans="1:16" ht="14.25">
      <c r="A11" s="255"/>
      <c r="B11" s="255"/>
      <c r="C11" s="255"/>
      <c r="M11" s="443"/>
      <c r="N11" s="443"/>
      <c r="O11" s="443"/>
      <c r="P11" s="443"/>
    </row>
    <row r="12" spans="1:16" ht="15">
      <c r="A12" s="256"/>
      <c r="B12" s="257"/>
      <c r="C12" s="258"/>
      <c r="M12" s="443"/>
      <c r="N12" s="443"/>
      <c r="O12" s="443"/>
      <c r="P12" s="443"/>
    </row>
    <row r="13" spans="1:16" ht="15">
      <c r="A13" s="256"/>
      <c r="B13" s="257"/>
      <c r="C13" s="258"/>
      <c r="M13" s="443"/>
      <c r="N13" s="443"/>
      <c r="O13" s="443"/>
      <c r="P13" s="443"/>
    </row>
    <row r="14" spans="1:16" ht="15">
      <c r="A14" s="256"/>
      <c r="B14" s="256"/>
      <c r="C14" s="259"/>
      <c r="M14" s="443"/>
      <c r="N14" s="443"/>
      <c r="O14" s="443"/>
      <c r="P14" s="443"/>
    </row>
    <row r="15" spans="1:16" ht="14.25">
      <c r="A15" s="260" t="s">
        <v>281</v>
      </c>
      <c r="B15" s="260"/>
      <c r="C15" s="260"/>
      <c r="M15" s="443"/>
      <c r="N15" s="443"/>
      <c r="O15" s="443"/>
      <c r="P15" s="443"/>
    </row>
    <row r="16" spans="1:16" ht="14.25">
      <c r="A16" s="460" t="s">
        <v>34</v>
      </c>
      <c r="B16" s="460"/>
      <c r="C16" s="460"/>
      <c r="M16" s="443"/>
      <c r="N16" s="443"/>
      <c r="O16" s="443"/>
      <c r="P16" s="443"/>
    </row>
    <row r="17" spans="1:16" ht="14.25">
      <c r="A17" s="261"/>
      <c r="B17" s="261"/>
      <c r="C17" s="261"/>
      <c r="M17" s="443"/>
      <c r="N17" s="443"/>
      <c r="O17" s="443"/>
      <c r="P17" s="443"/>
    </row>
    <row r="18" spans="1:16" ht="15">
      <c r="A18" s="262"/>
      <c r="B18" s="262"/>
      <c r="C18" s="282" t="s">
        <v>261</v>
      </c>
      <c r="M18" s="443"/>
      <c r="N18" s="443"/>
      <c r="O18" s="443"/>
      <c r="P18" s="443"/>
    </row>
    <row r="19" spans="1:5" ht="12.75">
      <c r="A19" s="455" t="s">
        <v>262</v>
      </c>
      <c r="B19" s="456" t="s">
        <v>263</v>
      </c>
      <c r="C19" s="457" t="s">
        <v>19</v>
      </c>
      <c r="E19" s="457" t="s">
        <v>20</v>
      </c>
    </row>
    <row r="20" spans="1:5" ht="64.5" customHeight="1">
      <c r="A20" s="455"/>
      <c r="B20" s="456"/>
      <c r="C20" s="457"/>
      <c r="E20" s="457"/>
    </row>
    <row r="21" spans="1:5" ht="36.75" customHeight="1">
      <c r="A21" s="264"/>
      <c r="B21" s="265" t="s">
        <v>265</v>
      </c>
      <c r="C21" s="263"/>
      <c r="E21" s="263"/>
    </row>
    <row r="22" spans="1:5" ht="22.5" customHeight="1">
      <c r="A22" s="264" t="s">
        <v>21</v>
      </c>
      <c r="B22" s="266" t="s">
        <v>31</v>
      </c>
      <c r="C22" s="267">
        <f>C23+C25</f>
        <v>-30.4</v>
      </c>
      <c r="E22" s="267">
        <f>E23+E25</f>
        <v>0</v>
      </c>
    </row>
    <row r="23" spans="1:5" ht="59.25" customHeight="1">
      <c r="A23" s="268" t="s">
        <v>22</v>
      </c>
      <c r="B23" s="269" t="s">
        <v>23</v>
      </c>
      <c r="C23" s="270">
        <v>0</v>
      </c>
      <c r="D23" s="270">
        <v>500</v>
      </c>
      <c r="E23" s="270">
        <v>0</v>
      </c>
    </row>
    <row r="24" spans="1:5" ht="15" hidden="1">
      <c r="A24" s="268"/>
      <c r="B24" s="269"/>
      <c r="C24" s="270"/>
      <c r="E24" s="270"/>
    </row>
    <row r="25" spans="1:5" ht="36" customHeight="1">
      <c r="A25" s="268" t="s">
        <v>26</v>
      </c>
      <c r="B25" s="269" t="s">
        <v>25</v>
      </c>
      <c r="C25" s="270">
        <v>-30.4</v>
      </c>
      <c r="E25" s="270">
        <v>0</v>
      </c>
    </row>
    <row r="26" spans="1:9" ht="28.5">
      <c r="A26" s="372" t="s">
        <v>33</v>
      </c>
      <c r="B26" s="371" t="s">
        <v>32</v>
      </c>
      <c r="C26" s="267">
        <f>C27+C28</f>
        <v>-133.3</v>
      </c>
      <c r="E26" s="267">
        <f>E27+E28</f>
        <v>-133.3</v>
      </c>
      <c r="I26">
        <v>0</v>
      </c>
    </row>
    <row r="27" spans="1:5" ht="44.25" customHeight="1">
      <c r="A27" s="268" t="s">
        <v>24</v>
      </c>
      <c r="B27" s="269" t="s">
        <v>344</v>
      </c>
      <c r="C27" s="270">
        <v>0</v>
      </c>
      <c r="E27" s="270">
        <v>0</v>
      </c>
    </row>
    <row r="28" spans="1:5" ht="50.25" customHeight="1">
      <c r="A28" s="268" t="s">
        <v>26</v>
      </c>
      <c r="B28" s="269" t="s">
        <v>27</v>
      </c>
      <c r="C28" s="270">
        <v>-133.3</v>
      </c>
      <c r="E28" s="270">
        <v>-133.3</v>
      </c>
    </row>
    <row r="29" spans="1:5" ht="28.5">
      <c r="A29" s="271" t="s">
        <v>266</v>
      </c>
      <c r="B29" s="272" t="s">
        <v>267</v>
      </c>
      <c r="C29" s="267">
        <v>0</v>
      </c>
      <c r="D29" s="267">
        <v>0</v>
      </c>
      <c r="E29" s="267">
        <v>0</v>
      </c>
    </row>
    <row r="30" spans="1:5" ht="15">
      <c r="A30" s="268" t="s">
        <v>268</v>
      </c>
      <c r="B30" s="269" t="s">
        <v>269</v>
      </c>
      <c r="C30" s="270">
        <f>C31</f>
        <v>8375.6</v>
      </c>
      <c r="E30" s="270">
        <f>E31</f>
        <v>8524.2</v>
      </c>
    </row>
    <row r="31" spans="1:5" ht="15">
      <c r="A31" s="268" t="s">
        <v>270</v>
      </c>
      <c r="B31" s="269" t="s">
        <v>271</v>
      </c>
      <c r="C31" s="270">
        <f>C32</f>
        <v>8375.6</v>
      </c>
      <c r="E31" s="270">
        <f>E32</f>
        <v>8524.2</v>
      </c>
    </row>
    <row r="32" spans="1:5" ht="30">
      <c r="A32" s="268" t="s">
        <v>272</v>
      </c>
      <c r="B32" s="269" t="s">
        <v>273</v>
      </c>
      <c r="C32" s="270">
        <f>C33</f>
        <v>8375.6</v>
      </c>
      <c r="E32" s="270">
        <f>E33</f>
        <v>8524.2</v>
      </c>
    </row>
    <row r="33" spans="1:5" ht="30">
      <c r="A33" s="268" t="s">
        <v>283</v>
      </c>
      <c r="B33" s="269" t="s">
        <v>284</v>
      </c>
      <c r="C33" s="270">
        <v>8375.6</v>
      </c>
      <c r="E33" s="270">
        <v>8524.2</v>
      </c>
    </row>
    <row r="34" spans="1:5" ht="15">
      <c r="A34" s="268" t="s">
        <v>274</v>
      </c>
      <c r="B34" s="269" t="s">
        <v>275</v>
      </c>
      <c r="C34" s="270">
        <f>C35</f>
        <v>8375.6</v>
      </c>
      <c r="E34" s="270">
        <f>E35</f>
        <v>8524.2</v>
      </c>
    </row>
    <row r="35" spans="1:5" ht="15">
      <c r="A35" s="268" t="s">
        <v>276</v>
      </c>
      <c r="B35" s="269" t="s">
        <v>277</v>
      </c>
      <c r="C35" s="270">
        <f>C36</f>
        <v>8375.6</v>
      </c>
      <c r="E35" s="270">
        <f>E36</f>
        <v>8524.2</v>
      </c>
    </row>
    <row r="36" spans="1:5" ht="30">
      <c r="A36" s="268" t="s">
        <v>278</v>
      </c>
      <c r="B36" s="269" t="s">
        <v>279</v>
      </c>
      <c r="C36" s="270">
        <f>C37</f>
        <v>8375.6</v>
      </c>
      <c r="E36" s="270">
        <f>E37</f>
        <v>8524.2</v>
      </c>
    </row>
    <row r="37" spans="1:5" ht="30">
      <c r="A37" s="268" t="s">
        <v>282</v>
      </c>
      <c r="B37" s="269" t="s">
        <v>285</v>
      </c>
      <c r="C37" s="270">
        <v>8375.6</v>
      </c>
      <c r="E37" s="270">
        <v>8524.2</v>
      </c>
    </row>
    <row r="38" spans="1:5" ht="28.5">
      <c r="A38" s="273"/>
      <c r="B38" s="265" t="s">
        <v>280</v>
      </c>
      <c r="C38" s="267">
        <f>C22+C26+C29</f>
        <v>-163.70000000000002</v>
      </c>
      <c r="E38" s="267">
        <f>E22+E26+E29</f>
        <v>-133.3</v>
      </c>
    </row>
  </sheetData>
  <sheetProtection/>
  <mergeCells count="10">
    <mergeCell ref="B3:C7"/>
    <mergeCell ref="M9:P18"/>
    <mergeCell ref="A19:A20"/>
    <mergeCell ref="B19:B20"/>
    <mergeCell ref="C19:C20"/>
    <mergeCell ref="B8:C8"/>
    <mergeCell ref="B10:C10"/>
    <mergeCell ref="A16:C16"/>
    <mergeCell ref="B9:D9"/>
    <mergeCell ref="E19:E20"/>
  </mergeCells>
  <printOptions/>
  <pageMargins left="1.18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W222"/>
  <sheetViews>
    <sheetView zoomScalePageLayoutView="0" workbookViewId="0" topLeftCell="A200">
      <selection activeCell="K72" sqref="K72"/>
    </sheetView>
  </sheetViews>
  <sheetFormatPr defaultColWidth="9.140625" defaultRowHeight="12.75"/>
  <cols>
    <col min="1" max="1" width="74.28125" style="15" customWidth="1"/>
    <col min="2" max="2" width="5.57421875" style="16" customWidth="1"/>
    <col min="3" max="3" width="5.8515625" style="16" customWidth="1"/>
    <col min="4" max="5" width="4.7109375" style="15" customWidth="1"/>
    <col min="6" max="6" width="9.140625" style="15" customWidth="1"/>
    <col min="7" max="7" width="6.57421875" style="133" customWidth="1"/>
    <col min="8" max="8" width="11.00390625" style="15" bestFit="1" customWidth="1"/>
    <col min="9" max="16384" width="9.140625" style="15" customWidth="1"/>
  </cols>
  <sheetData>
    <row r="1" spans="7:8" ht="12.75">
      <c r="G1" s="414" t="s">
        <v>325</v>
      </c>
      <c r="H1" s="414"/>
    </row>
    <row r="2" spans="1:8" ht="12.75">
      <c r="A2" s="415" t="s">
        <v>324</v>
      </c>
      <c r="B2" s="415"/>
      <c r="C2" s="415"/>
      <c r="D2" s="415"/>
      <c r="E2" s="415"/>
      <c r="F2" s="415"/>
      <c r="G2" s="415"/>
      <c r="H2" s="415"/>
    </row>
    <row r="3" spans="2:8" ht="78.75" customHeight="1">
      <c r="B3" s="416" t="s">
        <v>333</v>
      </c>
      <c r="C3" s="416"/>
      <c r="D3" s="416"/>
      <c r="E3" s="416"/>
      <c r="F3" s="416"/>
      <c r="G3" s="416"/>
      <c r="H3" s="416"/>
    </row>
    <row r="4" spans="2:8" ht="12.75">
      <c r="B4" s="407"/>
      <c r="C4" s="407"/>
      <c r="D4" s="407"/>
      <c r="E4" s="407"/>
      <c r="F4" s="407"/>
      <c r="G4" s="407"/>
      <c r="H4" s="407"/>
    </row>
    <row r="5" spans="6:8" ht="12.75">
      <c r="F5" s="405" t="s">
        <v>114</v>
      </c>
      <c r="G5" s="405"/>
      <c r="H5" s="405"/>
    </row>
    <row r="6" spans="1:23" ht="12.75">
      <c r="A6" s="415" t="s">
        <v>324</v>
      </c>
      <c r="B6" s="415"/>
      <c r="C6" s="415"/>
      <c r="D6" s="415"/>
      <c r="E6" s="415"/>
      <c r="F6" s="415"/>
      <c r="G6" s="415"/>
      <c r="H6" s="415"/>
      <c r="P6" s="415"/>
      <c r="Q6" s="415"/>
      <c r="R6" s="415"/>
      <c r="S6" s="415"/>
      <c r="T6" s="415"/>
      <c r="U6" s="415"/>
      <c r="V6" s="415"/>
      <c r="W6" s="415"/>
    </row>
    <row r="7" spans="2:21" ht="44.25" customHeight="1">
      <c r="B7" s="415" t="s">
        <v>107</v>
      </c>
      <c r="C7" s="415"/>
      <c r="D7" s="415"/>
      <c r="E7" s="415"/>
      <c r="F7" s="415"/>
      <c r="G7" s="415"/>
      <c r="H7" s="415"/>
      <c r="O7" s="415"/>
      <c r="P7" s="415"/>
      <c r="Q7" s="415"/>
      <c r="R7" s="415"/>
      <c r="S7" s="415"/>
      <c r="T7" s="415"/>
      <c r="U7" s="415"/>
    </row>
    <row r="8" spans="2:21" ht="12.75">
      <c r="B8" s="405" t="s">
        <v>328</v>
      </c>
      <c r="C8" s="405"/>
      <c r="D8" s="405"/>
      <c r="E8" s="405"/>
      <c r="F8" s="405"/>
      <c r="G8" s="405"/>
      <c r="H8" s="405"/>
      <c r="O8" s="407"/>
      <c r="P8" s="407"/>
      <c r="Q8" s="407"/>
      <c r="R8" s="407"/>
      <c r="S8" s="407"/>
      <c r="T8" s="407"/>
      <c r="U8" s="407"/>
    </row>
    <row r="9" spans="1:8" ht="20.25">
      <c r="A9" s="418" t="s">
        <v>88</v>
      </c>
      <c r="B9" s="418"/>
      <c r="C9" s="418"/>
      <c r="D9" s="418"/>
      <c r="E9" s="418"/>
      <c r="F9" s="418"/>
      <c r="G9" s="418"/>
      <c r="H9" s="418"/>
    </row>
    <row r="10" spans="1:8" ht="45.75" customHeight="1">
      <c r="A10" s="419" t="s">
        <v>108</v>
      </c>
      <c r="B10" s="419"/>
      <c r="C10" s="419"/>
      <c r="D10" s="419"/>
      <c r="E10" s="419"/>
      <c r="F10" s="419"/>
      <c r="G10" s="419"/>
      <c r="H10" s="419"/>
    </row>
    <row r="11" spans="1:8" ht="24" customHeight="1">
      <c r="A11" s="8"/>
      <c r="B11" s="9"/>
      <c r="C11" s="9"/>
      <c r="D11" s="8"/>
      <c r="E11" s="8"/>
      <c r="F11" s="8"/>
      <c r="G11" s="420" t="s">
        <v>97</v>
      </c>
      <c r="H11" s="420"/>
    </row>
    <row r="12" spans="1:10" ht="28.5" customHeight="1">
      <c r="A12" s="10" t="s">
        <v>89</v>
      </c>
      <c r="B12" s="421" t="s">
        <v>119</v>
      </c>
      <c r="C12" s="422"/>
      <c r="D12" s="422"/>
      <c r="E12" s="422"/>
      <c r="F12" s="422"/>
      <c r="G12" s="423"/>
      <c r="H12" s="417" t="s">
        <v>118</v>
      </c>
      <c r="I12" s="313"/>
      <c r="J12" s="313"/>
    </row>
    <row r="13" spans="1:10" ht="38.25">
      <c r="A13" s="11"/>
      <c r="B13" s="17" t="s">
        <v>92</v>
      </c>
      <c r="C13" s="18" t="s">
        <v>91</v>
      </c>
      <c r="D13" s="424" t="s">
        <v>90</v>
      </c>
      <c r="E13" s="424"/>
      <c r="F13" s="424"/>
      <c r="G13" s="19" t="s">
        <v>93</v>
      </c>
      <c r="H13" s="417"/>
      <c r="I13" s="313"/>
      <c r="J13" s="313"/>
    </row>
    <row r="14" spans="1:10" ht="14.25">
      <c r="A14" s="20" t="s">
        <v>71</v>
      </c>
      <c r="B14" s="21" t="s">
        <v>72</v>
      </c>
      <c r="C14" s="22" t="s">
        <v>69</v>
      </c>
      <c r="D14" s="23"/>
      <c r="E14" s="24"/>
      <c r="F14" s="25" t="s">
        <v>70</v>
      </c>
      <c r="G14" s="26" t="s">
        <v>68</v>
      </c>
      <c r="H14" s="27">
        <f>H15+H20+H37+H44+H49</f>
        <v>3990.3</v>
      </c>
      <c r="I14" s="313"/>
      <c r="J14" s="314"/>
    </row>
    <row r="15" spans="1:10" ht="25.5" hidden="1">
      <c r="A15" s="28" t="s">
        <v>74</v>
      </c>
      <c r="B15" s="29" t="s">
        <v>72</v>
      </c>
      <c r="C15" s="30" t="s">
        <v>75</v>
      </c>
      <c r="D15" s="23"/>
      <c r="E15" s="24"/>
      <c r="F15" s="25" t="s">
        <v>70</v>
      </c>
      <c r="G15" s="31" t="s">
        <v>68</v>
      </c>
      <c r="H15" s="32">
        <f>H16</f>
        <v>0</v>
      </c>
      <c r="I15" s="313"/>
      <c r="J15" s="314"/>
    </row>
    <row r="16" spans="1:10" ht="12.75" hidden="1">
      <c r="A16" s="33" t="s">
        <v>126</v>
      </c>
      <c r="B16" s="34" t="s">
        <v>72</v>
      </c>
      <c r="C16" s="35" t="s">
        <v>75</v>
      </c>
      <c r="D16" s="36" t="s">
        <v>121</v>
      </c>
      <c r="E16" s="37" t="s">
        <v>169</v>
      </c>
      <c r="F16" s="38" t="s">
        <v>170</v>
      </c>
      <c r="G16" s="39"/>
      <c r="H16" s="40">
        <f>H17</f>
        <v>0</v>
      </c>
      <c r="I16" s="313"/>
      <c r="J16" s="314"/>
    </row>
    <row r="17" spans="1:10" ht="12.75" hidden="1">
      <c r="A17" s="33" t="s">
        <v>60</v>
      </c>
      <c r="B17" s="41" t="s">
        <v>72</v>
      </c>
      <c r="C17" s="42" t="s">
        <v>75</v>
      </c>
      <c r="D17" s="43" t="s">
        <v>124</v>
      </c>
      <c r="E17" s="44" t="s">
        <v>120</v>
      </c>
      <c r="F17" s="45" t="s">
        <v>170</v>
      </c>
      <c r="G17" s="39"/>
      <c r="H17" s="40">
        <f>H18</f>
        <v>0</v>
      </c>
      <c r="I17" s="313"/>
      <c r="J17" s="314"/>
    </row>
    <row r="18" spans="1:10" ht="38.25" hidden="1">
      <c r="A18" s="46" t="s">
        <v>122</v>
      </c>
      <c r="B18" s="41" t="s">
        <v>72</v>
      </c>
      <c r="C18" s="42" t="s">
        <v>75</v>
      </c>
      <c r="D18" s="43" t="s">
        <v>124</v>
      </c>
      <c r="E18" s="44" t="s">
        <v>120</v>
      </c>
      <c r="F18" s="45" t="s">
        <v>125</v>
      </c>
      <c r="G18" s="47"/>
      <c r="H18" s="40">
        <f>H19</f>
        <v>0</v>
      </c>
      <c r="I18" s="313"/>
      <c r="J18" s="314"/>
    </row>
    <row r="19" spans="1:10" ht="38.25" hidden="1">
      <c r="A19" s="48" t="s">
        <v>123</v>
      </c>
      <c r="B19" s="41" t="s">
        <v>72</v>
      </c>
      <c r="C19" s="42" t="s">
        <v>75</v>
      </c>
      <c r="D19" s="43" t="s">
        <v>124</v>
      </c>
      <c r="E19" s="44" t="s">
        <v>120</v>
      </c>
      <c r="F19" s="45" t="s">
        <v>125</v>
      </c>
      <c r="G19" s="49">
        <v>100</v>
      </c>
      <c r="H19" s="40"/>
      <c r="I19" s="313"/>
      <c r="J19" s="314"/>
    </row>
    <row r="20" spans="1:10" ht="36">
      <c r="A20" s="29" t="s">
        <v>76</v>
      </c>
      <c r="B20" s="29" t="s">
        <v>72</v>
      </c>
      <c r="C20" s="30" t="s">
        <v>77</v>
      </c>
      <c r="D20" s="23"/>
      <c r="E20" s="24"/>
      <c r="F20" s="25"/>
      <c r="G20" s="50" t="s">
        <v>68</v>
      </c>
      <c r="H20" s="51">
        <f>H21+H31</f>
        <v>3303.1</v>
      </c>
      <c r="I20" s="313"/>
      <c r="J20" s="314"/>
    </row>
    <row r="21" spans="1:10" ht="12.75">
      <c r="A21" s="52" t="s">
        <v>127</v>
      </c>
      <c r="B21" s="34" t="s">
        <v>72</v>
      </c>
      <c r="C21" s="35" t="s">
        <v>77</v>
      </c>
      <c r="D21" s="36" t="s">
        <v>128</v>
      </c>
      <c r="E21" s="37" t="s">
        <v>169</v>
      </c>
      <c r="F21" s="38" t="s">
        <v>170</v>
      </c>
      <c r="G21" s="53"/>
      <c r="H21" s="51">
        <f>H25+H22</f>
        <v>3195.9</v>
      </c>
      <c r="I21" s="313"/>
      <c r="J21" s="314"/>
    </row>
    <row r="22" spans="1:10" ht="12.75">
      <c r="A22" s="52" t="s">
        <v>210</v>
      </c>
      <c r="B22" s="34" t="s">
        <v>72</v>
      </c>
      <c r="C22" s="35" t="s">
        <v>77</v>
      </c>
      <c r="D22" s="36" t="s">
        <v>128</v>
      </c>
      <c r="E22" s="37" t="s">
        <v>129</v>
      </c>
      <c r="F22" s="54" t="s">
        <v>170</v>
      </c>
      <c r="G22" s="53"/>
      <c r="H22" s="51">
        <f>H23</f>
        <v>601.6</v>
      </c>
      <c r="I22" s="313"/>
      <c r="J22" s="314"/>
    </row>
    <row r="23" spans="1:10" ht="38.25">
      <c r="A23" s="46" t="s">
        <v>130</v>
      </c>
      <c r="B23" s="41" t="s">
        <v>72</v>
      </c>
      <c r="C23" s="42" t="s">
        <v>77</v>
      </c>
      <c r="D23" s="43" t="s">
        <v>128</v>
      </c>
      <c r="E23" s="44" t="s">
        <v>129</v>
      </c>
      <c r="F23" s="45" t="s">
        <v>125</v>
      </c>
      <c r="G23" s="50"/>
      <c r="H23" s="51">
        <f>H24</f>
        <v>601.6</v>
      </c>
      <c r="I23" s="314"/>
      <c r="J23" s="314"/>
    </row>
    <row r="24" spans="1:10" ht="38.25">
      <c r="A24" s="55" t="s">
        <v>123</v>
      </c>
      <c r="B24" s="41" t="s">
        <v>72</v>
      </c>
      <c r="C24" s="42" t="s">
        <v>77</v>
      </c>
      <c r="D24" s="43" t="s">
        <v>128</v>
      </c>
      <c r="E24" s="44" t="s">
        <v>129</v>
      </c>
      <c r="F24" s="45" t="s">
        <v>125</v>
      </c>
      <c r="G24" s="56" t="s">
        <v>41</v>
      </c>
      <c r="H24" s="57">
        <v>601.6</v>
      </c>
      <c r="I24" s="314"/>
      <c r="J24" s="314"/>
    </row>
    <row r="25" spans="1:15" ht="12.75">
      <c r="A25" s="52" t="s">
        <v>132</v>
      </c>
      <c r="B25" s="34" t="s">
        <v>72</v>
      </c>
      <c r="C25" s="35" t="s">
        <v>77</v>
      </c>
      <c r="D25" s="36" t="s">
        <v>128</v>
      </c>
      <c r="E25" s="37" t="s">
        <v>120</v>
      </c>
      <c r="F25" s="54" t="s">
        <v>170</v>
      </c>
      <c r="G25" s="53"/>
      <c r="H25" s="51">
        <f>H26+H28</f>
        <v>2594.3</v>
      </c>
      <c r="I25" s="314"/>
      <c r="J25" s="314"/>
      <c r="O25" s="312"/>
    </row>
    <row r="26" spans="1:10" ht="38.25">
      <c r="A26" s="46" t="s">
        <v>130</v>
      </c>
      <c r="B26" s="41" t="s">
        <v>72</v>
      </c>
      <c r="C26" s="42" t="s">
        <v>77</v>
      </c>
      <c r="D26" s="43" t="s">
        <v>128</v>
      </c>
      <c r="E26" s="44" t="s">
        <v>120</v>
      </c>
      <c r="F26" s="45" t="s">
        <v>125</v>
      </c>
      <c r="G26" s="50"/>
      <c r="H26" s="51">
        <f>H27</f>
        <v>2360.3</v>
      </c>
      <c r="I26" s="314"/>
      <c r="J26" s="314"/>
    </row>
    <row r="27" spans="1:10" ht="38.25">
      <c r="A27" s="55" t="s">
        <v>123</v>
      </c>
      <c r="B27" s="41" t="s">
        <v>72</v>
      </c>
      <c r="C27" s="42" t="s">
        <v>77</v>
      </c>
      <c r="D27" s="43" t="s">
        <v>128</v>
      </c>
      <c r="E27" s="44" t="s">
        <v>120</v>
      </c>
      <c r="F27" s="45" t="s">
        <v>125</v>
      </c>
      <c r="G27" s="56" t="s">
        <v>41</v>
      </c>
      <c r="H27" s="57">
        <v>2360.3</v>
      </c>
      <c r="I27" s="314">
        <v>-400</v>
      </c>
      <c r="J27" s="314" t="s">
        <v>342</v>
      </c>
    </row>
    <row r="28" spans="1:10" ht="38.25">
      <c r="A28" s="46" t="s">
        <v>133</v>
      </c>
      <c r="B28" s="41" t="s">
        <v>72</v>
      </c>
      <c r="C28" s="42" t="s">
        <v>77</v>
      </c>
      <c r="D28" s="43" t="s">
        <v>128</v>
      </c>
      <c r="E28" s="44" t="s">
        <v>120</v>
      </c>
      <c r="F28" s="45" t="s">
        <v>134</v>
      </c>
      <c r="G28" s="56"/>
      <c r="H28" s="57">
        <f>H29+H30</f>
        <v>234</v>
      </c>
      <c r="I28" s="314"/>
      <c r="J28" s="314"/>
    </row>
    <row r="29" spans="1:10" ht="12.75">
      <c r="A29" s="58" t="s">
        <v>43</v>
      </c>
      <c r="B29" s="41" t="s">
        <v>72</v>
      </c>
      <c r="C29" s="42" t="s">
        <v>77</v>
      </c>
      <c r="D29" s="43" t="s">
        <v>128</v>
      </c>
      <c r="E29" s="44" t="s">
        <v>120</v>
      </c>
      <c r="F29" s="45" t="s">
        <v>134</v>
      </c>
      <c r="G29" s="56" t="s">
        <v>42</v>
      </c>
      <c r="H29" s="57">
        <v>180</v>
      </c>
      <c r="I29" s="314"/>
      <c r="J29" s="314"/>
    </row>
    <row r="30" spans="1:10" ht="12.75">
      <c r="A30" s="48" t="s">
        <v>40</v>
      </c>
      <c r="B30" s="41" t="s">
        <v>72</v>
      </c>
      <c r="C30" s="42" t="s">
        <v>77</v>
      </c>
      <c r="D30" s="43" t="s">
        <v>128</v>
      </c>
      <c r="E30" s="44" t="s">
        <v>120</v>
      </c>
      <c r="F30" s="45" t="s">
        <v>134</v>
      </c>
      <c r="G30" s="50" t="s">
        <v>99</v>
      </c>
      <c r="H30" s="57">
        <v>54</v>
      </c>
      <c r="I30" s="314"/>
      <c r="J30" s="314"/>
    </row>
    <row r="31" spans="1:10" ht="12.75">
      <c r="A31" s="162" t="s">
        <v>137</v>
      </c>
      <c r="B31" s="34" t="s">
        <v>72</v>
      </c>
      <c r="C31" s="35" t="s">
        <v>77</v>
      </c>
      <c r="D31" s="36" t="s">
        <v>138</v>
      </c>
      <c r="E31" s="37"/>
      <c r="F31" s="38"/>
      <c r="G31" s="53"/>
      <c r="H31" s="51">
        <f>H32</f>
        <v>107.2</v>
      </c>
      <c r="I31" s="313"/>
      <c r="J31" s="314"/>
    </row>
    <row r="32" spans="1:10" ht="38.25">
      <c r="A32" s="162" t="s">
        <v>228</v>
      </c>
      <c r="B32" s="34" t="s">
        <v>72</v>
      </c>
      <c r="C32" s="35" t="s">
        <v>77</v>
      </c>
      <c r="D32" s="36" t="s">
        <v>138</v>
      </c>
      <c r="E32" s="37" t="s">
        <v>129</v>
      </c>
      <c r="F32" s="38"/>
      <c r="G32" s="53"/>
      <c r="H32" s="51">
        <f>H33+H35</f>
        <v>107.2</v>
      </c>
      <c r="I32" s="313"/>
      <c r="J32" s="313"/>
    </row>
    <row r="33" spans="1:8" ht="48">
      <c r="A33" s="203" t="s">
        <v>229</v>
      </c>
      <c r="B33" s="41" t="s">
        <v>72</v>
      </c>
      <c r="C33" s="42" t="s">
        <v>77</v>
      </c>
      <c r="D33" s="43" t="s">
        <v>138</v>
      </c>
      <c r="E33" s="44" t="s">
        <v>129</v>
      </c>
      <c r="F33" s="45" t="s">
        <v>221</v>
      </c>
      <c r="G33" s="50"/>
      <c r="H33" s="57">
        <f>H34</f>
        <v>15.5</v>
      </c>
    </row>
    <row r="34" spans="1:8" ht="12.75">
      <c r="A34" s="48" t="s">
        <v>223</v>
      </c>
      <c r="B34" s="41" t="s">
        <v>72</v>
      </c>
      <c r="C34" s="42" t="s">
        <v>77</v>
      </c>
      <c r="D34" s="43" t="s">
        <v>138</v>
      </c>
      <c r="E34" s="44" t="s">
        <v>129</v>
      </c>
      <c r="F34" s="45" t="s">
        <v>221</v>
      </c>
      <c r="G34" s="50" t="s">
        <v>222</v>
      </c>
      <c r="H34" s="57">
        <v>15.5</v>
      </c>
    </row>
    <row r="35" spans="1:8" ht="71.25" customHeight="1">
      <c r="A35" s="204" t="s">
        <v>230</v>
      </c>
      <c r="B35" s="41" t="s">
        <v>72</v>
      </c>
      <c r="C35" s="42" t="s">
        <v>77</v>
      </c>
      <c r="D35" s="43" t="s">
        <v>138</v>
      </c>
      <c r="E35" s="44" t="s">
        <v>129</v>
      </c>
      <c r="F35" s="45" t="s">
        <v>224</v>
      </c>
      <c r="G35" s="50"/>
      <c r="H35" s="57">
        <f>H36</f>
        <v>91.7</v>
      </c>
    </row>
    <row r="36" spans="1:8" ht="12.75">
      <c r="A36" s="48" t="s">
        <v>223</v>
      </c>
      <c r="B36" s="41" t="s">
        <v>72</v>
      </c>
      <c r="C36" s="42" t="s">
        <v>77</v>
      </c>
      <c r="D36" s="43" t="s">
        <v>138</v>
      </c>
      <c r="E36" s="44" t="s">
        <v>129</v>
      </c>
      <c r="F36" s="45" t="s">
        <v>224</v>
      </c>
      <c r="G36" s="50" t="s">
        <v>222</v>
      </c>
      <c r="H36" s="57">
        <v>91.7</v>
      </c>
    </row>
    <row r="37" spans="1:8" ht="29.25">
      <c r="A37" s="205" t="s">
        <v>100</v>
      </c>
      <c r="B37" s="206" t="s">
        <v>72</v>
      </c>
      <c r="C37" s="207" t="s">
        <v>101</v>
      </c>
      <c r="D37" s="208"/>
      <c r="E37" s="209"/>
      <c r="F37" s="210"/>
      <c r="G37" s="211"/>
      <c r="H37" s="212">
        <f>H38</f>
        <v>68.8</v>
      </c>
    </row>
    <row r="38" spans="1:8" ht="14.25">
      <c r="A38" s="213" t="s">
        <v>137</v>
      </c>
      <c r="B38" s="214" t="s">
        <v>72</v>
      </c>
      <c r="C38" s="215" t="s">
        <v>101</v>
      </c>
      <c r="D38" s="216" t="s">
        <v>138</v>
      </c>
      <c r="E38" s="217"/>
      <c r="F38" s="218"/>
      <c r="G38" s="219"/>
      <c r="H38" s="220">
        <f>H39</f>
        <v>68.8</v>
      </c>
    </row>
    <row r="39" spans="1:8" ht="39">
      <c r="A39" s="162" t="s">
        <v>228</v>
      </c>
      <c r="B39" s="164" t="s">
        <v>72</v>
      </c>
      <c r="C39" s="165" t="s">
        <v>101</v>
      </c>
      <c r="D39" s="149" t="s">
        <v>138</v>
      </c>
      <c r="E39" s="150" t="s">
        <v>129</v>
      </c>
      <c r="F39" s="158"/>
      <c r="G39" s="221"/>
      <c r="H39" s="222">
        <f>H40+H42</f>
        <v>68.8</v>
      </c>
    </row>
    <row r="40" spans="1:8" ht="48.75">
      <c r="A40" s="223" t="s">
        <v>231</v>
      </c>
      <c r="B40" s="183" t="s">
        <v>72</v>
      </c>
      <c r="C40" s="200" t="s">
        <v>101</v>
      </c>
      <c r="D40" s="156" t="s">
        <v>138</v>
      </c>
      <c r="E40" s="157" t="s">
        <v>129</v>
      </c>
      <c r="F40" s="158" t="s">
        <v>226</v>
      </c>
      <c r="G40" s="221"/>
      <c r="H40" s="222">
        <f>H41</f>
        <v>21.8</v>
      </c>
    </row>
    <row r="41" spans="1:8" ht="15">
      <c r="A41" s="155" t="s">
        <v>137</v>
      </c>
      <c r="B41" s="183" t="s">
        <v>72</v>
      </c>
      <c r="C41" s="200" t="s">
        <v>101</v>
      </c>
      <c r="D41" s="156" t="s">
        <v>138</v>
      </c>
      <c r="E41" s="157" t="s">
        <v>129</v>
      </c>
      <c r="F41" s="158" t="s">
        <v>226</v>
      </c>
      <c r="G41" s="221" t="s">
        <v>225</v>
      </c>
      <c r="H41" s="222">
        <v>21.8</v>
      </c>
    </row>
    <row r="42" spans="1:8" ht="60.75">
      <c r="A42" s="223" t="s">
        <v>232</v>
      </c>
      <c r="B42" s="183" t="s">
        <v>72</v>
      </c>
      <c r="C42" s="200" t="s">
        <v>101</v>
      </c>
      <c r="D42" s="156" t="s">
        <v>138</v>
      </c>
      <c r="E42" s="157" t="s">
        <v>129</v>
      </c>
      <c r="F42" s="158" t="s">
        <v>227</v>
      </c>
      <c r="G42" s="221"/>
      <c r="H42" s="222">
        <f>H43</f>
        <v>47</v>
      </c>
    </row>
    <row r="43" spans="1:8" ht="15">
      <c r="A43" s="155" t="s">
        <v>137</v>
      </c>
      <c r="B43" s="183" t="s">
        <v>72</v>
      </c>
      <c r="C43" s="200" t="s">
        <v>101</v>
      </c>
      <c r="D43" s="156" t="s">
        <v>138</v>
      </c>
      <c r="E43" s="157" t="s">
        <v>129</v>
      </c>
      <c r="F43" s="158" t="s">
        <v>227</v>
      </c>
      <c r="G43" s="221" t="s">
        <v>225</v>
      </c>
      <c r="H43" s="222">
        <v>47</v>
      </c>
    </row>
    <row r="44" spans="1:8" ht="12.75">
      <c r="A44" s="61" t="s">
        <v>61</v>
      </c>
      <c r="B44" s="29" t="s">
        <v>140</v>
      </c>
      <c r="C44" s="30" t="s">
        <v>141</v>
      </c>
      <c r="D44" s="43"/>
      <c r="E44" s="44"/>
      <c r="F44" s="45"/>
      <c r="G44" s="56"/>
      <c r="H44" s="51">
        <f>H45</f>
        <v>30</v>
      </c>
    </row>
    <row r="45" spans="1:8" ht="12.75">
      <c r="A45" s="52" t="s">
        <v>61</v>
      </c>
      <c r="B45" s="34" t="s">
        <v>72</v>
      </c>
      <c r="C45" s="35" t="s">
        <v>141</v>
      </c>
      <c r="D45" s="36" t="s">
        <v>142</v>
      </c>
      <c r="E45" s="37" t="s">
        <v>169</v>
      </c>
      <c r="F45" s="38" t="s">
        <v>170</v>
      </c>
      <c r="G45" s="53"/>
      <c r="H45" s="51">
        <f>H46</f>
        <v>30</v>
      </c>
    </row>
    <row r="46" spans="1:8" ht="12.75">
      <c r="A46" s="52" t="s">
        <v>62</v>
      </c>
      <c r="B46" s="41" t="s">
        <v>72</v>
      </c>
      <c r="C46" s="42" t="s">
        <v>141</v>
      </c>
      <c r="D46" s="43" t="s">
        <v>142</v>
      </c>
      <c r="E46" s="44" t="s">
        <v>129</v>
      </c>
      <c r="F46" s="45" t="s">
        <v>170</v>
      </c>
      <c r="G46" s="56"/>
      <c r="H46" s="57">
        <f>H47</f>
        <v>30</v>
      </c>
    </row>
    <row r="47" spans="1:8" ht="25.5">
      <c r="A47" s="62" t="s">
        <v>143</v>
      </c>
      <c r="B47" s="41" t="s">
        <v>72</v>
      </c>
      <c r="C47" s="42" t="s">
        <v>141</v>
      </c>
      <c r="D47" s="43" t="s">
        <v>142</v>
      </c>
      <c r="E47" s="44" t="s">
        <v>129</v>
      </c>
      <c r="F47" s="45" t="s">
        <v>144</v>
      </c>
      <c r="G47" s="56"/>
      <c r="H47" s="57">
        <f>H48</f>
        <v>30</v>
      </c>
    </row>
    <row r="48" spans="1:8" ht="12.75">
      <c r="A48" s="48" t="s">
        <v>36</v>
      </c>
      <c r="B48" s="41" t="s">
        <v>72</v>
      </c>
      <c r="C48" s="42" t="s">
        <v>141</v>
      </c>
      <c r="D48" s="43" t="s">
        <v>142</v>
      </c>
      <c r="E48" s="44" t="s">
        <v>129</v>
      </c>
      <c r="F48" s="45" t="s">
        <v>144</v>
      </c>
      <c r="G48" s="56" t="s">
        <v>35</v>
      </c>
      <c r="H48" s="57">
        <v>30</v>
      </c>
    </row>
    <row r="49" spans="1:8" ht="12.75">
      <c r="A49" s="61" t="s">
        <v>84</v>
      </c>
      <c r="B49" s="29" t="s">
        <v>72</v>
      </c>
      <c r="C49" s="30" t="s">
        <v>104</v>
      </c>
      <c r="D49" s="43"/>
      <c r="E49" s="44"/>
      <c r="F49" s="45"/>
      <c r="G49" s="56"/>
      <c r="H49" s="51">
        <f>H50+H54+H58+H65+H73+H80</f>
        <v>588.4000000000001</v>
      </c>
    </row>
    <row r="50" spans="1:8" ht="12.75">
      <c r="A50" s="52" t="s">
        <v>137</v>
      </c>
      <c r="B50" s="34" t="s">
        <v>72</v>
      </c>
      <c r="C50" s="35" t="s">
        <v>104</v>
      </c>
      <c r="D50" s="36" t="s">
        <v>138</v>
      </c>
      <c r="E50" s="37"/>
      <c r="F50" s="38" t="s">
        <v>170</v>
      </c>
      <c r="G50" s="53"/>
      <c r="H50" s="51">
        <f>H51</f>
        <v>45.3</v>
      </c>
    </row>
    <row r="51" spans="1:8" ht="41.25" customHeight="1">
      <c r="A51" s="52" t="s">
        <v>146</v>
      </c>
      <c r="B51" s="34" t="s">
        <v>72</v>
      </c>
      <c r="C51" s="35" t="s">
        <v>104</v>
      </c>
      <c r="D51" s="36" t="s">
        <v>138</v>
      </c>
      <c r="E51" s="37" t="s">
        <v>147</v>
      </c>
      <c r="F51" s="45" t="s">
        <v>170</v>
      </c>
      <c r="G51" s="56"/>
      <c r="H51" s="51">
        <f>H52</f>
        <v>45.3</v>
      </c>
    </row>
    <row r="52" spans="1:8" ht="36">
      <c r="A52" s="59" t="s">
        <v>181</v>
      </c>
      <c r="B52" s="41" t="s">
        <v>72</v>
      </c>
      <c r="C52" s="42" t="s">
        <v>104</v>
      </c>
      <c r="D52" s="43" t="s">
        <v>138</v>
      </c>
      <c r="E52" s="44" t="s">
        <v>147</v>
      </c>
      <c r="F52" s="45" t="s">
        <v>148</v>
      </c>
      <c r="G52" s="63"/>
      <c r="H52" s="57">
        <f>H53</f>
        <v>45.3</v>
      </c>
    </row>
    <row r="53" spans="1:8" ht="28.5" customHeight="1">
      <c r="A53" s="48" t="s">
        <v>45</v>
      </c>
      <c r="B53" s="41" t="s">
        <v>72</v>
      </c>
      <c r="C53" s="42" t="s">
        <v>104</v>
      </c>
      <c r="D53" s="43" t="s">
        <v>138</v>
      </c>
      <c r="E53" s="44" t="s">
        <v>147</v>
      </c>
      <c r="F53" s="45" t="s">
        <v>148</v>
      </c>
      <c r="G53" s="63" t="s">
        <v>44</v>
      </c>
      <c r="H53" s="57">
        <v>45.3</v>
      </c>
    </row>
    <row r="54" spans="1:8" ht="25.5" hidden="1">
      <c r="A54" s="52" t="s">
        <v>145</v>
      </c>
      <c r="B54" s="34" t="s">
        <v>72</v>
      </c>
      <c r="C54" s="35">
        <v>13</v>
      </c>
      <c r="D54" s="36">
        <v>13</v>
      </c>
      <c r="E54" s="37" t="s">
        <v>169</v>
      </c>
      <c r="F54" s="38" t="s">
        <v>170</v>
      </c>
      <c r="G54" s="53"/>
      <c r="H54" s="51">
        <f>H55</f>
        <v>0</v>
      </c>
    </row>
    <row r="55" spans="1:8" ht="42" customHeight="1" hidden="1">
      <c r="A55" s="28" t="s">
        <v>149</v>
      </c>
      <c r="B55" s="34" t="s">
        <v>72</v>
      </c>
      <c r="C55" s="35" t="s">
        <v>104</v>
      </c>
      <c r="D55" s="36" t="s">
        <v>104</v>
      </c>
      <c r="E55" s="37" t="s">
        <v>129</v>
      </c>
      <c r="F55" s="45" t="s">
        <v>170</v>
      </c>
      <c r="G55" s="64"/>
      <c r="H55" s="65">
        <f>H56</f>
        <v>0</v>
      </c>
    </row>
    <row r="56" spans="1:8" ht="51" hidden="1">
      <c r="A56" s="66" t="s">
        <v>151</v>
      </c>
      <c r="B56" s="41" t="s">
        <v>72</v>
      </c>
      <c r="C56" s="42" t="s">
        <v>104</v>
      </c>
      <c r="D56" s="43" t="s">
        <v>104</v>
      </c>
      <c r="E56" s="44" t="s">
        <v>129</v>
      </c>
      <c r="F56" s="45" t="s">
        <v>150</v>
      </c>
      <c r="G56" s="63"/>
      <c r="H56" s="65">
        <f>H57</f>
        <v>0</v>
      </c>
    </row>
    <row r="57" spans="1:8" ht="12.75" hidden="1">
      <c r="A57" s="48" t="s">
        <v>135</v>
      </c>
      <c r="B57" s="41" t="s">
        <v>72</v>
      </c>
      <c r="C57" s="42" t="s">
        <v>104</v>
      </c>
      <c r="D57" s="43" t="s">
        <v>104</v>
      </c>
      <c r="E57" s="44" t="s">
        <v>129</v>
      </c>
      <c r="F57" s="45" t="s">
        <v>150</v>
      </c>
      <c r="G57" s="63" t="s">
        <v>136</v>
      </c>
      <c r="H57" s="65"/>
    </row>
    <row r="58" spans="1:8" ht="25.5">
      <c r="A58" s="52" t="s">
        <v>152</v>
      </c>
      <c r="B58" s="34" t="s">
        <v>72</v>
      </c>
      <c r="C58" s="35" t="s">
        <v>104</v>
      </c>
      <c r="D58" s="36" t="s">
        <v>95</v>
      </c>
      <c r="E58" s="37" t="s">
        <v>169</v>
      </c>
      <c r="F58" s="38" t="s">
        <v>170</v>
      </c>
      <c r="G58" s="53"/>
      <c r="H58" s="51">
        <f>H59+H62</f>
        <v>20</v>
      </c>
    </row>
    <row r="59" spans="1:8" s="68" customFormat="1" ht="38.25">
      <c r="A59" s="33" t="s">
        <v>153</v>
      </c>
      <c r="B59" s="34" t="s">
        <v>72</v>
      </c>
      <c r="C59" s="35" t="s">
        <v>104</v>
      </c>
      <c r="D59" s="36" t="s">
        <v>95</v>
      </c>
      <c r="E59" s="37" t="s">
        <v>129</v>
      </c>
      <c r="F59" s="38" t="s">
        <v>170</v>
      </c>
      <c r="G59" s="67"/>
      <c r="H59" s="27">
        <f>H60</f>
        <v>20</v>
      </c>
    </row>
    <row r="60" spans="1:8" ht="51">
      <c r="A60" s="48" t="s">
        <v>155</v>
      </c>
      <c r="B60" s="41" t="s">
        <v>72</v>
      </c>
      <c r="C60" s="42" t="s">
        <v>104</v>
      </c>
      <c r="D60" s="43" t="s">
        <v>95</v>
      </c>
      <c r="E60" s="44" t="s">
        <v>129</v>
      </c>
      <c r="F60" s="45" t="s">
        <v>154</v>
      </c>
      <c r="G60" s="69"/>
      <c r="H60" s="65">
        <f>H61</f>
        <v>20</v>
      </c>
    </row>
    <row r="61" spans="1:8" ht="12.75">
      <c r="A61" s="58" t="s">
        <v>43</v>
      </c>
      <c r="B61" s="41" t="s">
        <v>72</v>
      </c>
      <c r="C61" s="42" t="s">
        <v>104</v>
      </c>
      <c r="D61" s="43" t="s">
        <v>95</v>
      </c>
      <c r="E61" s="44" t="s">
        <v>129</v>
      </c>
      <c r="F61" s="45" t="s">
        <v>154</v>
      </c>
      <c r="G61" s="69" t="s">
        <v>42</v>
      </c>
      <c r="H61" s="65">
        <f>100-80</f>
        <v>20</v>
      </c>
    </row>
    <row r="62" spans="1:8" s="68" customFormat="1" ht="38.25">
      <c r="A62" s="33" t="s">
        <v>156</v>
      </c>
      <c r="B62" s="34" t="s">
        <v>72</v>
      </c>
      <c r="C62" s="35" t="s">
        <v>104</v>
      </c>
      <c r="D62" s="36" t="s">
        <v>95</v>
      </c>
      <c r="E62" s="37" t="s">
        <v>120</v>
      </c>
      <c r="F62" s="38" t="s">
        <v>170</v>
      </c>
      <c r="G62" s="35"/>
      <c r="H62" s="27">
        <f>H63</f>
        <v>0</v>
      </c>
    </row>
    <row r="63" spans="1:8" ht="51" hidden="1">
      <c r="A63" s="48" t="s">
        <v>157</v>
      </c>
      <c r="B63" s="41" t="s">
        <v>72</v>
      </c>
      <c r="C63" s="42" t="s">
        <v>104</v>
      </c>
      <c r="D63" s="43" t="s">
        <v>95</v>
      </c>
      <c r="E63" s="44" t="s">
        <v>120</v>
      </c>
      <c r="F63" s="45" t="s">
        <v>158</v>
      </c>
      <c r="G63" s="69"/>
      <c r="H63" s="65">
        <f>H64</f>
        <v>0</v>
      </c>
    </row>
    <row r="64" spans="1:9" ht="12.75" hidden="1">
      <c r="A64" s="58" t="s">
        <v>43</v>
      </c>
      <c r="B64" s="41" t="s">
        <v>72</v>
      </c>
      <c r="C64" s="42" t="s">
        <v>104</v>
      </c>
      <c r="D64" s="43" t="s">
        <v>95</v>
      </c>
      <c r="E64" s="44" t="s">
        <v>120</v>
      </c>
      <c r="F64" s="45" t="s">
        <v>158</v>
      </c>
      <c r="G64" s="69" t="s">
        <v>42</v>
      </c>
      <c r="H64" s="65">
        <v>0</v>
      </c>
      <c r="I64" s="15">
        <v>-50</v>
      </c>
    </row>
    <row r="65" spans="1:8" ht="25.5">
      <c r="A65" s="52" t="s">
        <v>220</v>
      </c>
      <c r="B65" s="34" t="s">
        <v>72</v>
      </c>
      <c r="C65" s="35" t="s">
        <v>104</v>
      </c>
      <c r="D65" s="36" t="s">
        <v>75</v>
      </c>
      <c r="E65" s="37"/>
      <c r="F65" s="38"/>
      <c r="G65" s="53"/>
      <c r="H65" s="51">
        <f>H66</f>
        <v>299.8</v>
      </c>
    </row>
    <row r="66" spans="1:8" s="68" customFormat="1" ht="39.75" customHeight="1">
      <c r="A66" s="33" t="s">
        <v>286</v>
      </c>
      <c r="B66" s="34" t="s">
        <v>72</v>
      </c>
      <c r="C66" s="35" t="s">
        <v>104</v>
      </c>
      <c r="D66" s="36" t="s">
        <v>75</v>
      </c>
      <c r="E66" s="37" t="s">
        <v>129</v>
      </c>
      <c r="F66" s="38" t="s">
        <v>170</v>
      </c>
      <c r="G66" s="67"/>
      <c r="H66" s="27">
        <f>H67+H71+H69</f>
        <v>299.8</v>
      </c>
    </row>
    <row r="67" spans="1:10" ht="0.75" customHeight="1">
      <c r="A67" s="311" t="s">
        <v>287</v>
      </c>
      <c r="B67" s="305" t="s">
        <v>72</v>
      </c>
      <c r="C67" s="306" t="s">
        <v>104</v>
      </c>
      <c r="D67" s="307" t="s">
        <v>75</v>
      </c>
      <c r="E67" s="308" t="s">
        <v>129</v>
      </c>
      <c r="F67" s="309" t="s">
        <v>162</v>
      </c>
      <c r="G67" s="332"/>
      <c r="H67" s="295">
        <f>H68</f>
        <v>0</v>
      </c>
      <c r="I67" s="15" t="s">
        <v>343</v>
      </c>
      <c r="J67" s="15">
        <v>-12</v>
      </c>
    </row>
    <row r="68" spans="1:8" ht="12.75" hidden="1">
      <c r="A68" s="58" t="s">
        <v>43</v>
      </c>
      <c r="B68" s="41" t="s">
        <v>72</v>
      </c>
      <c r="C68" s="42" t="s">
        <v>104</v>
      </c>
      <c r="D68" s="43" t="s">
        <v>75</v>
      </c>
      <c r="E68" s="44" t="s">
        <v>129</v>
      </c>
      <c r="F68" s="45" t="s">
        <v>162</v>
      </c>
      <c r="G68" s="69" t="s">
        <v>42</v>
      </c>
      <c r="H68" s="65">
        <v>0</v>
      </c>
    </row>
    <row r="69" spans="1:8" ht="51">
      <c r="A69" s="48" t="s">
        <v>288</v>
      </c>
      <c r="B69" s="41" t="s">
        <v>72</v>
      </c>
      <c r="C69" s="42" t="s">
        <v>104</v>
      </c>
      <c r="D69" s="43" t="s">
        <v>75</v>
      </c>
      <c r="E69" s="44" t="s">
        <v>129</v>
      </c>
      <c r="F69" s="45" t="s">
        <v>211</v>
      </c>
      <c r="G69" s="69"/>
      <c r="H69" s="65">
        <f>H70</f>
        <v>40.8</v>
      </c>
    </row>
    <row r="70" spans="1:8" ht="12.75">
      <c r="A70" s="58" t="s">
        <v>43</v>
      </c>
      <c r="B70" s="41" t="s">
        <v>72</v>
      </c>
      <c r="C70" s="42" t="s">
        <v>104</v>
      </c>
      <c r="D70" s="43" t="s">
        <v>75</v>
      </c>
      <c r="E70" s="44" t="s">
        <v>129</v>
      </c>
      <c r="F70" s="45" t="s">
        <v>211</v>
      </c>
      <c r="G70" s="69" t="s">
        <v>42</v>
      </c>
      <c r="H70" s="65">
        <v>40.8</v>
      </c>
    </row>
    <row r="71" spans="1:8" ht="53.25" customHeight="1">
      <c r="A71" s="48" t="s">
        <v>289</v>
      </c>
      <c r="B71" s="41" t="s">
        <v>72</v>
      </c>
      <c r="C71" s="42" t="s">
        <v>104</v>
      </c>
      <c r="D71" s="43" t="s">
        <v>75</v>
      </c>
      <c r="E71" s="44" t="s">
        <v>129</v>
      </c>
      <c r="F71" s="45" t="s">
        <v>163</v>
      </c>
      <c r="G71" s="69"/>
      <c r="H71" s="65">
        <f>H72</f>
        <v>259</v>
      </c>
    </row>
    <row r="72" spans="1:9" ht="12.75">
      <c r="A72" s="58" t="s">
        <v>43</v>
      </c>
      <c r="B72" s="41" t="s">
        <v>72</v>
      </c>
      <c r="C72" s="42" t="s">
        <v>104</v>
      </c>
      <c r="D72" s="43" t="s">
        <v>75</v>
      </c>
      <c r="E72" s="44" t="s">
        <v>129</v>
      </c>
      <c r="F72" s="45" t="s">
        <v>163</v>
      </c>
      <c r="G72" s="69" t="s">
        <v>42</v>
      </c>
      <c r="H72" s="65">
        <v>259</v>
      </c>
      <c r="I72" s="15">
        <v>12</v>
      </c>
    </row>
    <row r="73" spans="1:8" ht="29.25" customHeight="1">
      <c r="A73" s="52" t="s">
        <v>233</v>
      </c>
      <c r="B73" s="70" t="s">
        <v>72</v>
      </c>
      <c r="C73" s="71" t="s">
        <v>104</v>
      </c>
      <c r="D73" s="36" t="s">
        <v>128</v>
      </c>
      <c r="E73" s="37" t="s">
        <v>169</v>
      </c>
      <c r="F73" s="38" t="s">
        <v>170</v>
      </c>
      <c r="G73" s="53"/>
      <c r="H73" s="51">
        <f>H74+H77</f>
        <v>208.3</v>
      </c>
    </row>
    <row r="74" spans="1:8" ht="25.5">
      <c r="A74" s="33" t="s">
        <v>212</v>
      </c>
      <c r="B74" s="70" t="s">
        <v>72</v>
      </c>
      <c r="C74" s="71" t="s">
        <v>104</v>
      </c>
      <c r="D74" s="36" t="s">
        <v>128</v>
      </c>
      <c r="E74" s="37" t="s">
        <v>120</v>
      </c>
      <c r="F74" s="38" t="s">
        <v>170</v>
      </c>
      <c r="G74" s="72"/>
      <c r="H74" s="51">
        <f>H75</f>
        <v>83.6</v>
      </c>
    </row>
    <row r="75" spans="1:8" ht="12.75">
      <c r="A75" s="48" t="s">
        <v>213</v>
      </c>
      <c r="B75" s="73" t="s">
        <v>72</v>
      </c>
      <c r="C75" s="74" t="s">
        <v>104</v>
      </c>
      <c r="D75" s="43" t="s">
        <v>128</v>
      </c>
      <c r="E75" s="44" t="s">
        <v>120</v>
      </c>
      <c r="F75" s="45" t="s">
        <v>214</v>
      </c>
      <c r="G75" s="75"/>
      <c r="H75" s="57">
        <f>H76</f>
        <v>83.6</v>
      </c>
    </row>
    <row r="76" spans="1:9" ht="12.75">
      <c r="A76" s="58" t="s">
        <v>43</v>
      </c>
      <c r="B76" s="73" t="s">
        <v>72</v>
      </c>
      <c r="C76" s="74" t="s">
        <v>104</v>
      </c>
      <c r="D76" s="43" t="s">
        <v>128</v>
      </c>
      <c r="E76" s="44" t="s">
        <v>120</v>
      </c>
      <c r="F76" s="45" t="s">
        <v>214</v>
      </c>
      <c r="G76" s="75" t="s">
        <v>42</v>
      </c>
      <c r="H76" s="57">
        <v>83.6</v>
      </c>
      <c r="I76" s="15">
        <v>-80</v>
      </c>
    </row>
    <row r="77" spans="1:8" ht="38.25">
      <c r="A77" s="52" t="s">
        <v>115</v>
      </c>
      <c r="B77" s="34" t="s">
        <v>72</v>
      </c>
      <c r="C77" s="35" t="s">
        <v>104</v>
      </c>
      <c r="D77" s="36" t="s">
        <v>128</v>
      </c>
      <c r="E77" s="37" t="s">
        <v>147</v>
      </c>
      <c r="F77" s="38" t="s">
        <v>170</v>
      </c>
      <c r="G77" s="76"/>
      <c r="H77" s="51">
        <f>H78</f>
        <v>124.7</v>
      </c>
    </row>
    <row r="78" spans="1:8" ht="51">
      <c r="A78" s="77" t="s">
        <v>164</v>
      </c>
      <c r="B78" s="41" t="s">
        <v>72</v>
      </c>
      <c r="C78" s="42" t="s">
        <v>104</v>
      </c>
      <c r="D78" s="43" t="s">
        <v>128</v>
      </c>
      <c r="E78" s="44" t="s">
        <v>147</v>
      </c>
      <c r="F78" s="45" t="s">
        <v>165</v>
      </c>
      <c r="G78" s="56"/>
      <c r="H78" s="57">
        <f>H79</f>
        <v>124.7</v>
      </c>
    </row>
    <row r="79" spans="1:9" ht="36" customHeight="1">
      <c r="A79" s="48" t="s">
        <v>37</v>
      </c>
      <c r="B79" s="41" t="s">
        <v>72</v>
      </c>
      <c r="C79" s="42" t="s">
        <v>104</v>
      </c>
      <c r="D79" s="43" t="s">
        <v>128</v>
      </c>
      <c r="E79" s="44" t="s">
        <v>147</v>
      </c>
      <c r="F79" s="45" t="s">
        <v>165</v>
      </c>
      <c r="G79" s="56" t="s">
        <v>46</v>
      </c>
      <c r="H79" s="57">
        <v>124.7</v>
      </c>
      <c r="I79" s="15">
        <v>10</v>
      </c>
    </row>
    <row r="80" spans="1:8" s="68" customFormat="1" ht="14.25" customHeight="1">
      <c r="A80" s="52" t="s">
        <v>166</v>
      </c>
      <c r="B80" s="34" t="s">
        <v>72</v>
      </c>
      <c r="C80" s="35" t="s">
        <v>104</v>
      </c>
      <c r="D80" s="36" t="s">
        <v>113</v>
      </c>
      <c r="E80" s="37"/>
      <c r="F80" s="38"/>
      <c r="G80" s="76"/>
      <c r="H80" s="51">
        <f>H81</f>
        <v>15</v>
      </c>
    </row>
    <row r="81" spans="1:8" ht="14.25" customHeight="1">
      <c r="A81" s="52" t="s">
        <v>167</v>
      </c>
      <c r="B81" s="34" t="s">
        <v>72</v>
      </c>
      <c r="C81" s="35" t="s">
        <v>104</v>
      </c>
      <c r="D81" s="36" t="s">
        <v>113</v>
      </c>
      <c r="E81" s="37" t="s">
        <v>171</v>
      </c>
      <c r="F81" s="38" t="s">
        <v>170</v>
      </c>
      <c r="G81" s="76"/>
      <c r="H81" s="51">
        <f>H82</f>
        <v>15</v>
      </c>
    </row>
    <row r="82" spans="1:8" ht="15.75" customHeight="1">
      <c r="A82" s="48" t="s">
        <v>39</v>
      </c>
      <c r="B82" s="41" t="s">
        <v>72</v>
      </c>
      <c r="C82" s="42" t="s">
        <v>104</v>
      </c>
      <c r="D82" s="43" t="s">
        <v>113</v>
      </c>
      <c r="E82" s="44" t="s">
        <v>171</v>
      </c>
      <c r="F82" s="45" t="s">
        <v>38</v>
      </c>
      <c r="G82" s="56"/>
      <c r="H82" s="57">
        <f>H83</f>
        <v>15</v>
      </c>
    </row>
    <row r="83" spans="1:8" ht="14.25" customHeight="1">
      <c r="A83" s="48" t="s">
        <v>40</v>
      </c>
      <c r="B83" s="41" t="s">
        <v>72</v>
      </c>
      <c r="C83" s="42" t="s">
        <v>104</v>
      </c>
      <c r="D83" s="43" t="s">
        <v>113</v>
      </c>
      <c r="E83" s="44" t="s">
        <v>171</v>
      </c>
      <c r="F83" s="45" t="s">
        <v>38</v>
      </c>
      <c r="G83" s="56" t="s">
        <v>99</v>
      </c>
      <c r="H83" s="57">
        <v>15</v>
      </c>
    </row>
    <row r="84" spans="1:8" ht="14.25">
      <c r="A84" s="20" t="s">
        <v>79</v>
      </c>
      <c r="B84" s="78" t="s">
        <v>75</v>
      </c>
      <c r="C84" s="78" t="s">
        <v>69</v>
      </c>
      <c r="D84" s="79"/>
      <c r="E84" s="80"/>
      <c r="F84" s="81" t="s">
        <v>70</v>
      </c>
      <c r="G84" s="26" t="s">
        <v>68</v>
      </c>
      <c r="H84" s="27">
        <f>H85</f>
        <v>199.8</v>
      </c>
    </row>
    <row r="85" spans="1:8" ht="14.25">
      <c r="A85" s="82" t="s">
        <v>63</v>
      </c>
      <c r="B85" s="78" t="s">
        <v>75</v>
      </c>
      <c r="C85" s="83" t="s">
        <v>73</v>
      </c>
      <c r="D85" s="84"/>
      <c r="E85" s="85"/>
      <c r="F85" s="86" t="s">
        <v>70</v>
      </c>
      <c r="G85" s="26" t="s">
        <v>68</v>
      </c>
      <c r="H85" s="27">
        <f>H86</f>
        <v>199.8</v>
      </c>
    </row>
    <row r="86" spans="1:8" ht="12.75">
      <c r="A86" s="52" t="s">
        <v>166</v>
      </c>
      <c r="B86" s="34" t="s">
        <v>75</v>
      </c>
      <c r="C86" s="35" t="s">
        <v>73</v>
      </c>
      <c r="D86" s="36" t="s">
        <v>113</v>
      </c>
      <c r="E86" s="37" t="s">
        <v>169</v>
      </c>
      <c r="F86" s="38" t="s">
        <v>170</v>
      </c>
      <c r="G86" s="53"/>
      <c r="H86" s="51">
        <f>H87</f>
        <v>199.8</v>
      </c>
    </row>
    <row r="87" spans="1:8" ht="14.25" customHeight="1">
      <c r="A87" s="48" t="s">
        <v>167</v>
      </c>
      <c r="B87" s="41" t="s">
        <v>75</v>
      </c>
      <c r="C87" s="42" t="s">
        <v>73</v>
      </c>
      <c r="D87" s="79" t="s">
        <v>113</v>
      </c>
      <c r="E87" s="80" t="s">
        <v>171</v>
      </c>
      <c r="F87" s="81" t="s">
        <v>170</v>
      </c>
      <c r="G87" s="87"/>
      <c r="H87" s="65">
        <f>H88</f>
        <v>199.8</v>
      </c>
    </row>
    <row r="88" spans="1:8" ht="38.25">
      <c r="A88" s="48" t="s">
        <v>168</v>
      </c>
      <c r="B88" s="41" t="s">
        <v>75</v>
      </c>
      <c r="C88" s="42" t="s">
        <v>73</v>
      </c>
      <c r="D88" s="79" t="s">
        <v>113</v>
      </c>
      <c r="E88" s="80" t="s">
        <v>171</v>
      </c>
      <c r="F88" s="81" t="s">
        <v>172</v>
      </c>
      <c r="G88" s="87"/>
      <c r="H88" s="88">
        <f>H89+H90</f>
        <v>199.8</v>
      </c>
    </row>
    <row r="89" spans="1:8" ht="38.25">
      <c r="A89" s="55" t="s">
        <v>123</v>
      </c>
      <c r="B89" s="41" t="s">
        <v>75</v>
      </c>
      <c r="C89" s="42" t="s">
        <v>73</v>
      </c>
      <c r="D89" s="79" t="s">
        <v>113</v>
      </c>
      <c r="E89" s="80" t="s">
        <v>171</v>
      </c>
      <c r="F89" s="81" t="s">
        <v>172</v>
      </c>
      <c r="G89" s="87" t="s">
        <v>41</v>
      </c>
      <c r="H89" s="60">
        <v>163.8</v>
      </c>
    </row>
    <row r="90" spans="1:8" ht="12.75">
      <c r="A90" s="58" t="s">
        <v>43</v>
      </c>
      <c r="B90" s="41" t="s">
        <v>75</v>
      </c>
      <c r="C90" s="42" t="s">
        <v>73</v>
      </c>
      <c r="D90" s="79" t="s">
        <v>113</v>
      </c>
      <c r="E90" s="80" t="s">
        <v>171</v>
      </c>
      <c r="F90" s="81" t="s">
        <v>172</v>
      </c>
      <c r="G90" s="87" t="s">
        <v>42</v>
      </c>
      <c r="H90" s="60">
        <v>36</v>
      </c>
    </row>
    <row r="91" spans="1:8" ht="12.75">
      <c r="A91" s="89" t="s">
        <v>54</v>
      </c>
      <c r="B91" s="83" t="s">
        <v>73</v>
      </c>
      <c r="C91" s="78" t="s">
        <v>69</v>
      </c>
      <c r="D91" s="79"/>
      <c r="E91" s="80"/>
      <c r="F91" s="81" t="s">
        <v>70</v>
      </c>
      <c r="G91" s="90"/>
      <c r="H91" s="91">
        <f>H92+H105</f>
        <v>30</v>
      </c>
    </row>
    <row r="92" spans="1:8" ht="28.5" hidden="1">
      <c r="A92" s="82" t="s">
        <v>98</v>
      </c>
      <c r="B92" s="78" t="s">
        <v>73</v>
      </c>
      <c r="C92" s="83" t="s">
        <v>95</v>
      </c>
      <c r="D92" s="79"/>
      <c r="E92" s="80"/>
      <c r="F92" s="81"/>
      <c r="G92" s="26"/>
      <c r="H92" s="65">
        <f>H93+H97+H101</f>
        <v>0</v>
      </c>
    </row>
    <row r="93" spans="1:8" ht="51" hidden="1">
      <c r="A93" s="52" t="s">
        <v>315</v>
      </c>
      <c r="B93" s="34" t="s">
        <v>73</v>
      </c>
      <c r="C93" s="35" t="s">
        <v>95</v>
      </c>
      <c r="D93" s="36" t="s">
        <v>83</v>
      </c>
      <c r="E93" s="37" t="s">
        <v>169</v>
      </c>
      <c r="F93" s="38" t="s">
        <v>170</v>
      </c>
      <c r="G93" s="53"/>
      <c r="H93" s="51">
        <f>H94</f>
        <v>0</v>
      </c>
    </row>
    <row r="94" spans="1:8" ht="63.75" hidden="1">
      <c r="A94" s="77" t="s">
        <v>316</v>
      </c>
      <c r="B94" s="41" t="s">
        <v>73</v>
      </c>
      <c r="C94" s="42" t="s">
        <v>95</v>
      </c>
      <c r="D94" s="43" t="s">
        <v>83</v>
      </c>
      <c r="E94" s="44" t="s">
        <v>120</v>
      </c>
      <c r="F94" s="45" t="s">
        <v>170</v>
      </c>
      <c r="G94" s="56"/>
      <c r="H94" s="65">
        <f>H95</f>
        <v>0</v>
      </c>
    </row>
    <row r="95" spans="1:8" ht="76.5" hidden="1">
      <c r="A95" s="77" t="s">
        <v>318</v>
      </c>
      <c r="B95" s="41" t="s">
        <v>73</v>
      </c>
      <c r="C95" s="42" t="s">
        <v>95</v>
      </c>
      <c r="D95" s="43" t="s">
        <v>83</v>
      </c>
      <c r="E95" s="44" t="s">
        <v>120</v>
      </c>
      <c r="F95" s="45" t="s">
        <v>317</v>
      </c>
      <c r="G95" s="56"/>
      <c r="H95" s="65">
        <f>H96</f>
        <v>0</v>
      </c>
    </row>
    <row r="96" spans="1:8" ht="12.75" hidden="1">
      <c r="A96" s="48" t="s">
        <v>135</v>
      </c>
      <c r="B96" s="41" t="s">
        <v>73</v>
      </c>
      <c r="C96" s="42" t="s">
        <v>95</v>
      </c>
      <c r="D96" s="43" t="s">
        <v>83</v>
      </c>
      <c r="E96" s="44" t="s">
        <v>120</v>
      </c>
      <c r="F96" s="45" t="s">
        <v>317</v>
      </c>
      <c r="G96" s="56" t="s">
        <v>136</v>
      </c>
      <c r="H96" s="65"/>
    </row>
    <row r="97" spans="1:8" ht="38.25" hidden="1">
      <c r="A97" s="52" t="s">
        <v>319</v>
      </c>
      <c r="B97" s="34" t="s">
        <v>73</v>
      </c>
      <c r="C97" s="35" t="s">
        <v>95</v>
      </c>
      <c r="D97" s="36" t="s">
        <v>117</v>
      </c>
      <c r="E97" s="37" t="s">
        <v>169</v>
      </c>
      <c r="F97" s="38" t="s">
        <v>170</v>
      </c>
      <c r="G97" s="53"/>
      <c r="H97" s="51">
        <f>H98</f>
        <v>0</v>
      </c>
    </row>
    <row r="98" spans="1:8" ht="51" hidden="1">
      <c r="A98" s="77" t="s">
        <v>320</v>
      </c>
      <c r="B98" s="41" t="s">
        <v>73</v>
      </c>
      <c r="C98" s="42" t="s">
        <v>95</v>
      </c>
      <c r="D98" s="43" t="s">
        <v>117</v>
      </c>
      <c r="E98" s="44" t="s">
        <v>129</v>
      </c>
      <c r="F98" s="45" t="s">
        <v>170</v>
      </c>
      <c r="G98" s="56"/>
      <c r="H98" s="65">
        <f>H99</f>
        <v>0</v>
      </c>
    </row>
    <row r="99" spans="1:8" ht="63.75" hidden="1">
      <c r="A99" s="77" t="s">
        <v>321</v>
      </c>
      <c r="B99" s="41" t="s">
        <v>73</v>
      </c>
      <c r="C99" s="42" t="s">
        <v>95</v>
      </c>
      <c r="D99" s="43" t="s">
        <v>117</v>
      </c>
      <c r="E99" s="44" t="s">
        <v>129</v>
      </c>
      <c r="F99" s="45" t="s">
        <v>322</v>
      </c>
      <c r="G99" s="56"/>
      <c r="H99" s="65">
        <f>H100</f>
        <v>0</v>
      </c>
    </row>
    <row r="100" spans="1:8" ht="34.5" customHeight="1" hidden="1">
      <c r="A100" s="48" t="s">
        <v>135</v>
      </c>
      <c r="B100" s="41" t="s">
        <v>73</v>
      </c>
      <c r="C100" s="42" t="s">
        <v>95</v>
      </c>
      <c r="D100" s="43" t="s">
        <v>117</v>
      </c>
      <c r="E100" s="44" t="s">
        <v>129</v>
      </c>
      <c r="F100" s="45" t="s">
        <v>322</v>
      </c>
      <c r="G100" s="56" t="s">
        <v>136</v>
      </c>
      <c r="H100" s="65"/>
    </row>
    <row r="101" spans="1:8" ht="12.75" hidden="1">
      <c r="A101" s="52" t="s">
        <v>137</v>
      </c>
      <c r="B101" s="34" t="s">
        <v>73</v>
      </c>
      <c r="C101" s="35" t="s">
        <v>95</v>
      </c>
      <c r="D101" s="36" t="s">
        <v>138</v>
      </c>
      <c r="E101" s="37" t="s">
        <v>169</v>
      </c>
      <c r="F101" s="38" t="s">
        <v>170</v>
      </c>
      <c r="G101" s="53"/>
      <c r="H101" s="51">
        <f>H102</f>
        <v>0</v>
      </c>
    </row>
    <row r="102" spans="1:8" ht="38.25" hidden="1">
      <c r="A102" s="52" t="s">
        <v>139</v>
      </c>
      <c r="B102" s="41" t="s">
        <v>73</v>
      </c>
      <c r="C102" s="42" t="s">
        <v>95</v>
      </c>
      <c r="D102" s="43" t="s">
        <v>138</v>
      </c>
      <c r="E102" s="44" t="s">
        <v>120</v>
      </c>
      <c r="F102" s="45" t="s">
        <v>170</v>
      </c>
      <c r="G102" s="56"/>
      <c r="H102" s="65">
        <f>H103</f>
        <v>0</v>
      </c>
    </row>
    <row r="103" spans="1:8" ht="38.25" hidden="1">
      <c r="A103" s="77" t="s">
        <v>182</v>
      </c>
      <c r="B103" s="41" t="s">
        <v>73</v>
      </c>
      <c r="C103" s="42" t="s">
        <v>95</v>
      </c>
      <c r="D103" s="43" t="s">
        <v>138</v>
      </c>
      <c r="E103" s="44" t="s">
        <v>120</v>
      </c>
      <c r="F103" s="45" t="s">
        <v>58</v>
      </c>
      <c r="G103" s="26"/>
      <c r="H103" s="65">
        <f>H104</f>
        <v>0</v>
      </c>
    </row>
    <row r="104" spans="1:8" ht="15" customHeight="1" hidden="1">
      <c r="A104" s="48" t="s">
        <v>137</v>
      </c>
      <c r="B104" s="41" t="s">
        <v>73</v>
      </c>
      <c r="C104" s="42" t="s">
        <v>95</v>
      </c>
      <c r="D104" s="43" t="s">
        <v>138</v>
      </c>
      <c r="E104" s="44" t="s">
        <v>120</v>
      </c>
      <c r="F104" s="45" t="s">
        <v>58</v>
      </c>
      <c r="G104" s="56">
        <v>500</v>
      </c>
      <c r="H104" s="65"/>
    </row>
    <row r="105" spans="1:8" ht="13.5">
      <c r="A105" s="92" t="s">
        <v>55</v>
      </c>
      <c r="B105" s="93" t="s">
        <v>73</v>
      </c>
      <c r="C105" s="93" t="s">
        <v>94</v>
      </c>
      <c r="D105" s="43"/>
      <c r="E105" s="44"/>
      <c r="F105" s="45"/>
      <c r="G105" s="31"/>
      <c r="H105" s="94">
        <f>H106</f>
        <v>30</v>
      </c>
    </row>
    <row r="106" spans="1:8" ht="51">
      <c r="A106" s="52" t="s">
        <v>290</v>
      </c>
      <c r="B106" s="34" t="s">
        <v>73</v>
      </c>
      <c r="C106" s="35" t="s">
        <v>94</v>
      </c>
      <c r="D106" s="36" t="s">
        <v>83</v>
      </c>
      <c r="E106" s="37" t="s">
        <v>169</v>
      </c>
      <c r="F106" s="38" t="s">
        <v>170</v>
      </c>
      <c r="G106" s="53"/>
      <c r="H106" s="51">
        <f>H107</f>
        <v>30</v>
      </c>
    </row>
    <row r="107" spans="1:8" s="68" customFormat="1" ht="63.75">
      <c r="A107" s="52" t="s">
        <v>291</v>
      </c>
      <c r="B107" s="93" t="s">
        <v>73</v>
      </c>
      <c r="C107" s="93" t="s">
        <v>94</v>
      </c>
      <c r="D107" s="36" t="s">
        <v>83</v>
      </c>
      <c r="E107" s="37" t="s">
        <v>129</v>
      </c>
      <c r="F107" s="38" t="s">
        <v>170</v>
      </c>
      <c r="G107" s="31"/>
      <c r="H107" s="94">
        <f>H108</f>
        <v>30</v>
      </c>
    </row>
    <row r="108" spans="1:8" ht="76.5">
      <c r="A108" s="77" t="s">
        <v>292</v>
      </c>
      <c r="B108" s="95" t="s">
        <v>73</v>
      </c>
      <c r="C108" s="95" t="s">
        <v>94</v>
      </c>
      <c r="D108" s="43" t="s">
        <v>83</v>
      </c>
      <c r="E108" s="44" t="s">
        <v>129</v>
      </c>
      <c r="F108" s="45" t="s">
        <v>323</v>
      </c>
      <c r="G108" s="39"/>
      <c r="H108" s="91">
        <f>H109</f>
        <v>30</v>
      </c>
    </row>
    <row r="109" spans="1:8" ht="12.75">
      <c r="A109" s="58" t="s">
        <v>43</v>
      </c>
      <c r="B109" s="95" t="s">
        <v>73</v>
      </c>
      <c r="C109" s="95" t="s">
        <v>94</v>
      </c>
      <c r="D109" s="43" t="s">
        <v>83</v>
      </c>
      <c r="E109" s="44" t="s">
        <v>129</v>
      </c>
      <c r="F109" s="45" t="s">
        <v>323</v>
      </c>
      <c r="G109" s="96">
        <v>240</v>
      </c>
      <c r="H109" s="91">
        <f>50-20</f>
        <v>30</v>
      </c>
    </row>
    <row r="110" spans="1:8" ht="15.75" customHeight="1">
      <c r="A110" s="20" t="s">
        <v>57</v>
      </c>
      <c r="B110" s="83" t="s">
        <v>77</v>
      </c>
      <c r="C110" s="83"/>
      <c r="D110" s="43"/>
      <c r="E110" s="44"/>
      <c r="F110" s="45"/>
      <c r="G110" s="97"/>
      <c r="H110" s="94">
        <f>H111+H118</f>
        <v>953</v>
      </c>
    </row>
    <row r="111" spans="1:8" ht="22.5" customHeight="1">
      <c r="A111" s="28" t="s">
        <v>102</v>
      </c>
      <c r="B111" s="83" t="s">
        <v>77</v>
      </c>
      <c r="C111" s="83" t="s">
        <v>95</v>
      </c>
      <c r="D111" s="43"/>
      <c r="E111" s="44"/>
      <c r="F111" s="45"/>
      <c r="G111" s="97"/>
      <c r="H111" s="94">
        <f>H112</f>
        <v>943</v>
      </c>
    </row>
    <row r="112" spans="1:9" ht="14.25" customHeight="1">
      <c r="A112" s="162" t="s">
        <v>137</v>
      </c>
      <c r="B112" s="164" t="s">
        <v>77</v>
      </c>
      <c r="C112" s="165" t="s">
        <v>95</v>
      </c>
      <c r="D112" s="149" t="s">
        <v>138</v>
      </c>
      <c r="E112" s="150" t="s">
        <v>169</v>
      </c>
      <c r="F112" s="38" t="s">
        <v>170</v>
      </c>
      <c r="G112" s="53"/>
      <c r="H112" s="51">
        <f>H113</f>
        <v>943</v>
      </c>
      <c r="I112" s="329">
        <v>110.2</v>
      </c>
    </row>
    <row r="113" spans="1:8" ht="20.25" customHeight="1">
      <c r="A113" s="254" t="s">
        <v>51</v>
      </c>
      <c r="B113" s="172" t="s">
        <v>77</v>
      </c>
      <c r="C113" s="172" t="s">
        <v>95</v>
      </c>
      <c r="D113" s="149" t="s">
        <v>138</v>
      </c>
      <c r="E113" s="150" t="s">
        <v>53</v>
      </c>
      <c r="F113" s="45" t="s">
        <v>170</v>
      </c>
      <c r="G113" s="39"/>
      <c r="H113" s="91">
        <f>H114+H116</f>
        <v>943</v>
      </c>
    </row>
    <row r="114" spans="1:8" ht="27" customHeight="1">
      <c r="A114" s="77" t="s">
        <v>255</v>
      </c>
      <c r="B114" s="95" t="s">
        <v>77</v>
      </c>
      <c r="C114" s="95" t="s">
        <v>95</v>
      </c>
      <c r="D114" s="43" t="s">
        <v>138</v>
      </c>
      <c r="E114" s="44" t="s">
        <v>53</v>
      </c>
      <c r="F114" s="45" t="s">
        <v>234</v>
      </c>
      <c r="G114" s="39"/>
      <c r="H114" s="91">
        <f>H115</f>
        <v>275.2</v>
      </c>
    </row>
    <row r="115" spans="1:10" ht="13.5" customHeight="1">
      <c r="A115" s="58" t="s">
        <v>43</v>
      </c>
      <c r="B115" s="95" t="s">
        <v>77</v>
      </c>
      <c r="C115" s="95" t="s">
        <v>95</v>
      </c>
      <c r="D115" s="43" t="s">
        <v>138</v>
      </c>
      <c r="E115" s="44" t="s">
        <v>53</v>
      </c>
      <c r="F115" s="45" t="s">
        <v>234</v>
      </c>
      <c r="G115" s="39">
        <v>240</v>
      </c>
      <c r="H115" s="91">
        <v>275.2</v>
      </c>
      <c r="I115" s="329">
        <v>-391</v>
      </c>
      <c r="J115" s="15">
        <v>275.2</v>
      </c>
    </row>
    <row r="116" spans="1:8" ht="117.75" customHeight="1">
      <c r="A116" s="48" t="s">
        <v>256</v>
      </c>
      <c r="B116" s="95" t="s">
        <v>77</v>
      </c>
      <c r="C116" s="95" t="s">
        <v>95</v>
      </c>
      <c r="D116" s="43" t="s">
        <v>138</v>
      </c>
      <c r="E116" s="44" t="s">
        <v>53</v>
      </c>
      <c r="F116" s="45" t="s">
        <v>235</v>
      </c>
      <c r="G116" s="39"/>
      <c r="H116" s="91">
        <f>H117</f>
        <v>667.8</v>
      </c>
    </row>
    <row r="117" spans="1:10" ht="18" customHeight="1">
      <c r="A117" s="58" t="s">
        <v>43</v>
      </c>
      <c r="B117" s="95" t="s">
        <v>77</v>
      </c>
      <c r="C117" s="95" t="s">
        <v>95</v>
      </c>
      <c r="D117" s="43" t="s">
        <v>138</v>
      </c>
      <c r="E117" s="44" t="s">
        <v>53</v>
      </c>
      <c r="F117" s="45" t="s">
        <v>235</v>
      </c>
      <c r="G117" s="39">
        <v>240</v>
      </c>
      <c r="H117" s="91">
        <v>667.8</v>
      </c>
      <c r="I117" s="329">
        <v>501.2</v>
      </c>
      <c r="J117" s="15">
        <v>667.8</v>
      </c>
    </row>
    <row r="118" spans="1:8" ht="12.75">
      <c r="A118" s="98" t="s">
        <v>116</v>
      </c>
      <c r="B118" s="99" t="s">
        <v>77</v>
      </c>
      <c r="C118" s="99" t="s">
        <v>117</v>
      </c>
      <c r="D118" s="100"/>
      <c r="E118" s="101"/>
      <c r="F118" s="102"/>
      <c r="G118" s="96"/>
      <c r="H118" s="94">
        <f>H119</f>
        <v>10</v>
      </c>
    </row>
    <row r="119" spans="1:8" ht="24.75" customHeight="1">
      <c r="A119" s="52" t="s">
        <v>293</v>
      </c>
      <c r="B119" s="34" t="s">
        <v>77</v>
      </c>
      <c r="C119" s="35" t="s">
        <v>117</v>
      </c>
      <c r="D119" s="36" t="s">
        <v>77</v>
      </c>
      <c r="E119" s="37" t="s">
        <v>169</v>
      </c>
      <c r="F119" s="38" t="s">
        <v>170</v>
      </c>
      <c r="G119" s="53"/>
      <c r="H119" s="51">
        <f>H120</f>
        <v>10</v>
      </c>
    </row>
    <row r="120" spans="1:8" ht="48">
      <c r="A120" s="105" t="s">
        <v>183</v>
      </c>
      <c r="B120" s="103" t="s">
        <v>77</v>
      </c>
      <c r="C120" s="103" t="s">
        <v>117</v>
      </c>
      <c r="D120" s="43" t="s">
        <v>77</v>
      </c>
      <c r="E120" s="44" t="s">
        <v>129</v>
      </c>
      <c r="F120" s="45" t="s">
        <v>170</v>
      </c>
      <c r="G120" s="96"/>
      <c r="H120" s="91">
        <f>H121</f>
        <v>10</v>
      </c>
    </row>
    <row r="121" spans="1:8" ht="60">
      <c r="A121" s="106" t="s">
        <v>294</v>
      </c>
      <c r="B121" s="107" t="s">
        <v>77</v>
      </c>
      <c r="C121" s="107" t="s">
        <v>117</v>
      </c>
      <c r="D121" s="43" t="s">
        <v>77</v>
      </c>
      <c r="E121" s="44" t="s">
        <v>129</v>
      </c>
      <c r="F121" s="45" t="s">
        <v>184</v>
      </c>
      <c r="G121" s="96"/>
      <c r="H121" s="91">
        <f>H122</f>
        <v>10</v>
      </c>
    </row>
    <row r="122" spans="1:8" ht="12.75">
      <c r="A122" s="58" t="s">
        <v>43</v>
      </c>
      <c r="B122" s="107" t="s">
        <v>77</v>
      </c>
      <c r="C122" s="107" t="s">
        <v>117</v>
      </c>
      <c r="D122" s="43" t="s">
        <v>77</v>
      </c>
      <c r="E122" s="44" t="s">
        <v>129</v>
      </c>
      <c r="F122" s="45" t="s">
        <v>184</v>
      </c>
      <c r="G122" s="96">
        <v>240</v>
      </c>
      <c r="H122" s="91">
        <v>10</v>
      </c>
    </row>
    <row r="123" spans="1:9" ht="14.25">
      <c r="A123" s="20" t="s">
        <v>80</v>
      </c>
      <c r="B123" s="78" t="s">
        <v>78</v>
      </c>
      <c r="C123" s="78" t="s">
        <v>69</v>
      </c>
      <c r="D123" s="108"/>
      <c r="E123" s="108"/>
      <c r="F123" s="108" t="s">
        <v>70</v>
      </c>
      <c r="G123" s="26" t="s">
        <v>68</v>
      </c>
      <c r="H123" s="109">
        <f>H124+H133+H140+H163</f>
        <v>6501.400000000001</v>
      </c>
      <c r="I123" s="15">
        <v>-2199.5</v>
      </c>
    </row>
    <row r="124" spans="1:8" ht="13.5">
      <c r="A124" s="78" t="s">
        <v>81</v>
      </c>
      <c r="B124" s="78" t="s">
        <v>78</v>
      </c>
      <c r="C124" s="78" t="s">
        <v>72</v>
      </c>
      <c r="D124" s="108"/>
      <c r="E124" s="108"/>
      <c r="F124" s="108" t="s">
        <v>70</v>
      </c>
      <c r="G124" s="26" t="s">
        <v>68</v>
      </c>
      <c r="H124" s="27">
        <f>H125+H129</f>
        <v>333.6</v>
      </c>
    </row>
    <row r="125" spans="1:8" ht="25.5" hidden="1">
      <c r="A125" s="52" t="s">
        <v>189</v>
      </c>
      <c r="B125" s="34" t="s">
        <v>78</v>
      </c>
      <c r="C125" s="35" t="s">
        <v>72</v>
      </c>
      <c r="D125" s="36" t="s">
        <v>73</v>
      </c>
      <c r="E125" s="37" t="s">
        <v>169</v>
      </c>
      <c r="F125" s="38" t="s">
        <v>170</v>
      </c>
      <c r="G125" s="53"/>
      <c r="H125" s="51">
        <f>H126</f>
        <v>0</v>
      </c>
    </row>
    <row r="126" spans="1:8" s="68" customFormat="1" ht="60" hidden="1">
      <c r="A126" s="105" t="s">
        <v>190</v>
      </c>
      <c r="B126" s="103" t="s">
        <v>78</v>
      </c>
      <c r="C126" s="103" t="s">
        <v>72</v>
      </c>
      <c r="D126" s="36" t="s">
        <v>73</v>
      </c>
      <c r="E126" s="37" t="s">
        <v>129</v>
      </c>
      <c r="F126" s="38" t="s">
        <v>170</v>
      </c>
      <c r="G126" s="26"/>
      <c r="H126" s="94">
        <f>H127</f>
        <v>0</v>
      </c>
    </row>
    <row r="127" spans="1:9" ht="60.75" customHeight="1" hidden="1">
      <c r="A127" s="106" t="s">
        <v>337</v>
      </c>
      <c r="B127" s="107" t="s">
        <v>78</v>
      </c>
      <c r="C127" s="107" t="s">
        <v>72</v>
      </c>
      <c r="D127" s="43" t="s">
        <v>73</v>
      </c>
      <c r="E127" s="44" t="s">
        <v>129</v>
      </c>
      <c r="F127" s="45" t="s">
        <v>48</v>
      </c>
      <c r="G127" s="96"/>
      <c r="H127" s="91">
        <f>H128</f>
        <v>0</v>
      </c>
      <c r="I127" s="15">
        <v>-194.7</v>
      </c>
    </row>
    <row r="128" spans="1:8" ht="12.75" hidden="1">
      <c r="A128" s="58" t="s">
        <v>43</v>
      </c>
      <c r="B128" s="107" t="s">
        <v>78</v>
      </c>
      <c r="C128" s="107" t="s">
        <v>72</v>
      </c>
      <c r="D128" s="43" t="s">
        <v>73</v>
      </c>
      <c r="E128" s="44" t="s">
        <v>129</v>
      </c>
      <c r="F128" s="45" t="s">
        <v>48</v>
      </c>
      <c r="G128" s="96">
        <v>240</v>
      </c>
      <c r="H128" s="91">
        <v>0</v>
      </c>
    </row>
    <row r="129" spans="1:8" ht="13.5">
      <c r="A129" s="162" t="s">
        <v>137</v>
      </c>
      <c r="B129" s="103" t="s">
        <v>78</v>
      </c>
      <c r="C129" s="103" t="s">
        <v>72</v>
      </c>
      <c r="D129" s="36" t="s">
        <v>138</v>
      </c>
      <c r="E129" s="37"/>
      <c r="F129" s="38"/>
      <c r="G129" s="26"/>
      <c r="H129" s="94">
        <f>H130</f>
        <v>333.6</v>
      </c>
    </row>
    <row r="130" spans="1:8" ht="15.75" customHeight="1">
      <c r="A130" s="254" t="s">
        <v>51</v>
      </c>
      <c r="B130" s="107" t="s">
        <v>78</v>
      </c>
      <c r="C130" s="107" t="s">
        <v>72</v>
      </c>
      <c r="D130" s="43" t="s">
        <v>138</v>
      </c>
      <c r="E130" s="44" t="s">
        <v>53</v>
      </c>
      <c r="F130" s="45"/>
      <c r="G130" s="96"/>
      <c r="H130" s="91">
        <f>H131</f>
        <v>333.6</v>
      </c>
    </row>
    <row r="131" spans="1:8" ht="64.5" customHeight="1">
      <c r="A131" s="106" t="s">
        <v>259</v>
      </c>
      <c r="B131" s="107" t="s">
        <v>78</v>
      </c>
      <c r="C131" s="107" t="s">
        <v>72</v>
      </c>
      <c r="D131" s="43" t="s">
        <v>138</v>
      </c>
      <c r="E131" s="44" t="s">
        <v>53</v>
      </c>
      <c r="F131" s="45" t="s">
        <v>236</v>
      </c>
      <c r="G131" s="96"/>
      <c r="H131" s="91">
        <f>H132</f>
        <v>333.6</v>
      </c>
    </row>
    <row r="132" spans="1:10" ht="12.75">
      <c r="A132" s="58" t="s">
        <v>43</v>
      </c>
      <c r="B132" s="107" t="s">
        <v>78</v>
      </c>
      <c r="C132" s="107" t="s">
        <v>72</v>
      </c>
      <c r="D132" s="43" t="s">
        <v>138</v>
      </c>
      <c r="E132" s="44" t="s">
        <v>53</v>
      </c>
      <c r="F132" s="45" t="s">
        <v>236</v>
      </c>
      <c r="G132" s="96">
        <v>240</v>
      </c>
      <c r="H132" s="91">
        <v>333.6</v>
      </c>
      <c r="I132" s="329">
        <v>-14.7</v>
      </c>
      <c r="J132" s="15">
        <v>333.6</v>
      </c>
    </row>
    <row r="133" spans="1:8" ht="14.25" customHeight="1">
      <c r="A133" s="28" t="s">
        <v>64</v>
      </c>
      <c r="B133" s="103" t="s">
        <v>78</v>
      </c>
      <c r="C133" s="103" t="s">
        <v>75</v>
      </c>
      <c r="D133" s="36"/>
      <c r="E133" s="37"/>
      <c r="F133" s="38"/>
      <c r="G133" s="26"/>
      <c r="H133" s="27">
        <f>H134</f>
        <v>2444.8</v>
      </c>
    </row>
    <row r="134" spans="1:8" ht="19.5" customHeight="1">
      <c r="A134" s="162" t="s">
        <v>137</v>
      </c>
      <c r="B134" s="104" t="s">
        <v>78</v>
      </c>
      <c r="C134" s="104" t="s">
        <v>75</v>
      </c>
      <c r="D134" s="36" t="s">
        <v>138</v>
      </c>
      <c r="E134" s="37"/>
      <c r="F134" s="45"/>
      <c r="G134" s="96"/>
      <c r="H134" s="65">
        <f>H135</f>
        <v>2444.8</v>
      </c>
    </row>
    <row r="135" spans="1:8" ht="12.75">
      <c r="A135" s="254" t="s">
        <v>51</v>
      </c>
      <c r="B135" s="104" t="s">
        <v>78</v>
      </c>
      <c r="C135" s="104" t="s">
        <v>75</v>
      </c>
      <c r="D135" s="43" t="s">
        <v>138</v>
      </c>
      <c r="E135" s="44" t="s">
        <v>53</v>
      </c>
      <c r="F135" s="45"/>
      <c r="G135" s="110"/>
      <c r="H135" s="65">
        <f>H136+H138</f>
        <v>2444.8</v>
      </c>
    </row>
    <row r="136" spans="1:8" ht="54" customHeight="1">
      <c r="A136" s="48" t="s">
        <v>257</v>
      </c>
      <c r="B136" s="104" t="s">
        <v>78</v>
      </c>
      <c r="C136" s="104" t="s">
        <v>75</v>
      </c>
      <c r="D136" s="43" t="s">
        <v>138</v>
      </c>
      <c r="E136" s="44" t="s">
        <v>53</v>
      </c>
      <c r="F136" s="45" t="s">
        <v>237</v>
      </c>
      <c r="G136" s="96"/>
      <c r="H136" s="91">
        <f>H137</f>
        <v>2444.8</v>
      </c>
    </row>
    <row r="137" spans="1:10" ht="20.25" customHeight="1">
      <c r="A137" s="58" t="s">
        <v>43</v>
      </c>
      <c r="B137" s="104" t="s">
        <v>78</v>
      </c>
      <c r="C137" s="104" t="s">
        <v>75</v>
      </c>
      <c r="D137" s="43" t="s">
        <v>138</v>
      </c>
      <c r="E137" s="44" t="s">
        <v>53</v>
      </c>
      <c r="F137" s="45" t="s">
        <v>237</v>
      </c>
      <c r="G137" s="96">
        <v>240</v>
      </c>
      <c r="H137" s="91">
        <v>2444.8</v>
      </c>
      <c r="I137" s="329">
        <v>-2045.2</v>
      </c>
      <c r="J137" s="15">
        <v>2444.8</v>
      </c>
    </row>
    <row r="138" spans="1:8" ht="0.75" customHeight="1">
      <c r="A138" s="58" t="s">
        <v>258</v>
      </c>
      <c r="B138" s="104" t="s">
        <v>78</v>
      </c>
      <c r="C138" s="104" t="s">
        <v>75</v>
      </c>
      <c r="D138" s="43" t="s">
        <v>138</v>
      </c>
      <c r="E138" s="44" t="s">
        <v>53</v>
      </c>
      <c r="F138" s="45" t="s">
        <v>238</v>
      </c>
      <c r="G138" s="96"/>
      <c r="H138" s="91">
        <f>H139</f>
        <v>0</v>
      </c>
    </row>
    <row r="139" spans="1:10" ht="20.25" customHeight="1" hidden="1">
      <c r="A139" s="58" t="s">
        <v>43</v>
      </c>
      <c r="B139" s="104" t="s">
        <v>78</v>
      </c>
      <c r="C139" s="104" t="s">
        <v>75</v>
      </c>
      <c r="D139" s="43" t="s">
        <v>138</v>
      </c>
      <c r="E139" s="44" t="s">
        <v>53</v>
      </c>
      <c r="F139" s="45" t="s">
        <v>238</v>
      </c>
      <c r="G139" s="96">
        <v>240</v>
      </c>
      <c r="H139" s="91">
        <v>0</v>
      </c>
      <c r="I139" s="329">
        <v>-144.9</v>
      </c>
      <c r="J139" s="15">
        <v>0</v>
      </c>
    </row>
    <row r="140" spans="1:8" ht="22.5" customHeight="1">
      <c r="A140" s="78" t="s">
        <v>65</v>
      </c>
      <c r="B140" s="78" t="s">
        <v>78</v>
      </c>
      <c r="C140" s="78" t="s">
        <v>73</v>
      </c>
      <c r="D140" s="43"/>
      <c r="E140" s="44"/>
      <c r="F140" s="108" t="s">
        <v>70</v>
      </c>
      <c r="G140" s="26" t="s">
        <v>68</v>
      </c>
      <c r="H140" s="27">
        <f>H141</f>
        <v>1843.7</v>
      </c>
    </row>
    <row r="141" spans="1:8" ht="24.75" customHeight="1">
      <c r="A141" s="52" t="s">
        <v>191</v>
      </c>
      <c r="B141" s="34" t="s">
        <v>78</v>
      </c>
      <c r="C141" s="35" t="s">
        <v>73</v>
      </c>
      <c r="D141" s="36" t="s">
        <v>82</v>
      </c>
      <c r="E141" s="37" t="s">
        <v>169</v>
      </c>
      <c r="F141" s="38" t="s">
        <v>170</v>
      </c>
      <c r="G141" s="53"/>
      <c r="H141" s="51">
        <f>H142+H147+H161</f>
        <v>1843.7</v>
      </c>
    </row>
    <row r="142" spans="1:8" s="68" customFormat="1" ht="42.75" customHeight="1">
      <c r="A142" s="33" t="s">
        <v>192</v>
      </c>
      <c r="B142" s="103" t="s">
        <v>78</v>
      </c>
      <c r="C142" s="103" t="s">
        <v>73</v>
      </c>
      <c r="D142" s="36" t="s">
        <v>82</v>
      </c>
      <c r="E142" s="37" t="s">
        <v>129</v>
      </c>
      <c r="F142" s="38" t="s">
        <v>170</v>
      </c>
      <c r="G142" s="26"/>
      <c r="H142" s="27">
        <f>H143+H145</f>
        <v>1546.2</v>
      </c>
    </row>
    <row r="143" spans="1:8" ht="57" customHeight="1">
      <c r="A143" s="48" t="s">
        <v>194</v>
      </c>
      <c r="B143" s="107" t="s">
        <v>78</v>
      </c>
      <c r="C143" s="107" t="s">
        <v>73</v>
      </c>
      <c r="D143" s="43" t="s">
        <v>82</v>
      </c>
      <c r="E143" s="44" t="s">
        <v>129</v>
      </c>
      <c r="F143" s="45" t="s">
        <v>193</v>
      </c>
      <c r="G143" s="96"/>
      <c r="H143" s="65">
        <f>H144</f>
        <v>100.19999999999999</v>
      </c>
    </row>
    <row r="144" spans="1:8" ht="12.75" customHeight="1">
      <c r="A144" s="58" t="s">
        <v>43</v>
      </c>
      <c r="B144" s="107" t="s">
        <v>78</v>
      </c>
      <c r="C144" s="107" t="s">
        <v>73</v>
      </c>
      <c r="D144" s="43" t="s">
        <v>82</v>
      </c>
      <c r="E144" s="44" t="s">
        <v>129</v>
      </c>
      <c r="F144" s="45" t="s">
        <v>193</v>
      </c>
      <c r="G144" s="110" t="s">
        <v>42</v>
      </c>
      <c r="H144" s="65">
        <f>420.2-320</f>
        <v>100.19999999999999</v>
      </c>
    </row>
    <row r="145" spans="1:9" ht="58.5" customHeight="1">
      <c r="A145" s="48" t="s">
        <v>195</v>
      </c>
      <c r="B145" s="107" t="s">
        <v>78</v>
      </c>
      <c r="C145" s="107" t="s">
        <v>73</v>
      </c>
      <c r="D145" s="43" t="s">
        <v>82</v>
      </c>
      <c r="E145" s="44" t="s">
        <v>129</v>
      </c>
      <c r="F145" s="45" t="s">
        <v>196</v>
      </c>
      <c r="G145" s="110"/>
      <c r="H145" s="65">
        <f>H146</f>
        <v>1446</v>
      </c>
      <c r="I145" s="15">
        <v>400</v>
      </c>
    </row>
    <row r="146" spans="1:10" ht="15.75" customHeight="1">
      <c r="A146" s="58" t="s">
        <v>43</v>
      </c>
      <c r="B146" s="107" t="s">
        <v>78</v>
      </c>
      <c r="C146" s="107" t="s">
        <v>73</v>
      </c>
      <c r="D146" s="43" t="s">
        <v>82</v>
      </c>
      <c r="E146" s="44" t="s">
        <v>129</v>
      </c>
      <c r="F146" s="45" t="s">
        <v>196</v>
      </c>
      <c r="G146" s="110" t="s">
        <v>42</v>
      </c>
      <c r="H146" s="65">
        <v>1446</v>
      </c>
      <c r="J146" s="15">
        <v>1446</v>
      </c>
    </row>
    <row r="147" spans="1:9" s="68" customFormat="1" ht="39" customHeight="1">
      <c r="A147" s="33" t="s">
        <v>197</v>
      </c>
      <c r="B147" s="103" t="s">
        <v>78</v>
      </c>
      <c r="C147" s="103" t="s">
        <v>73</v>
      </c>
      <c r="D147" s="36" t="s">
        <v>82</v>
      </c>
      <c r="E147" s="37" t="s">
        <v>120</v>
      </c>
      <c r="F147" s="38"/>
      <c r="G147" s="111"/>
      <c r="H147" s="27">
        <f>H148+H150+H152+H154</f>
        <v>70</v>
      </c>
      <c r="I147" s="68">
        <v>-200</v>
      </c>
    </row>
    <row r="148" spans="1:8" ht="52.5" customHeight="1" hidden="1">
      <c r="A148" s="48" t="s">
        <v>198</v>
      </c>
      <c r="B148" s="107" t="s">
        <v>78</v>
      </c>
      <c r="C148" s="107" t="s">
        <v>73</v>
      </c>
      <c r="D148" s="43" t="s">
        <v>82</v>
      </c>
      <c r="E148" s="44" t="s">
        <v>120</v>
      </c>
      <c r="F148" s="45" t="s">
        <v>199</v>
      </c>
      <c r="G148" s="110"/>
      <c r="H148" s="65">
        <f>H149</f>
        <v>0</v>
      </c>
    </row>
    <row r="149" spans="1:10" ht="18" customHeight="1" hidden="1">
      <c r="A149" s="58" t="s">
        <v>43</v>
      </c>
      <c r="B149" s="107" t="s">
        <v>78</v>
      </c>
      <c r="C149" s="107" t="s">
        <v>73</v>
      </c>
      <c r="D149" s="43" t="s">
        <v>82</v>
      </c>
      <c r="E149" s="44" t="s">
        <v>120</v>
      </c>
      <c r="F149" s="45" t="s">
        <v>199</v>
      </c>
      <c r="G149" s="110" t="s">
        <v>42</v>
      </c>
      <c r="H149" s="65">
        <v>0</v>
      </c>
      <c r="I149" s="15">
        <v>-100</v>
      </c>
      <c r="J149" s="15">
        <v>0</v>
      </c>
    </row>
    <row r="150" spans="1:8" ht="52.5" customHeight="1" hidden="1">
      <c r="A150" s="48" t="s">
        <v>200</v>
      </c>
      <c r="B150" s="107" t="s">
        <v>78</v>
      </c>
      <c r="C150" s="107" t="s">
        <v>73</v>
      </c>
      <c r="D150" s="43" t="s">
        <v>82</v>
      </c>
      <c r="E150" s="44" t="s">
        <v>120</v>
      </c>
      <c r="F150" s="45" t="s">
        <v>201</v>
      </c>
      <c r="G150" s="110"/>
      <c r="H150" s="65">
        <f>H151</f>
        <v>0</v>
      </c>
    </row>
    <row r="151" spans="1:8" ht="15" customHeight="1" hidden="1">
      <c r="A151" s="48" t="s">
        <v>135</v>
      </c>
      <c r="B151" s="107" t="s">
        <v>78</v>
      </c>
      <c r="C151" s="107" t="s">
        <v>73</v>
      </c>
      <c r="D151" s="43" t="s">
        <v>82</v>
      </c>
      <c r="E151" s="44" t="s">
        <v>120</v>
      </c>
      <c r="F151" s="45" t="s">
        <v>201</v>
      </c>
      <c r="G151" s="110" t="s">
        <v>136</v>
      </c>
      <c r="H151" s="65"/>
    </row>
    <row r="152" spans="1:8" ht="55.5" customHeight="1" hidden="1">
      <c r="A152" s="48" t="s">
        <v>203</v>
      </c>
      <c r="B152" s="107" t="s">
        <v>78</v>
      </c>
      <c r="C152" s="107" t="s">
        <v>73</v>
      </c>
      <c r="D152" s="43" t="s">
        <v>82</v>
      </c>
      <c r="E152" s="44" t="s">
        <v>120</v>
      </c>
      <c r="F152" s="45" t="s">
        <v>202</v>
      </c>
      <c r="G152" s="110"/>
      <c r="H152" s="65">
        <f>H153</f>
        <v>0</v>
      </c>
    </row>
    <row r="153" spans="1:8" ht="17.25" customHeight="1" hidden="1">
      <c r="A153" s="48" t="s">
        <v>135</v>
      </c>
      <c r="B153" s="107" t="s">
        <v>78</v>
      </c>
      <c r="C153" s="107" t="s">
        <v>73</v>
      </c>
      <c r="D153" s="43" t="s">
        <v>82</v>
      </c>
      <c r="E153" s="44" t="s">
        <v>120</v>
      </c>
      <c r="F153" s="45" t="s">
        <v>202</v>
      </c>
      <c r="G153" s="110" t="s">
        <v>136</v>
      </c>
      <c r="H153" s="65"/>
    </row>
    <row r="154" spans="1:10" ht="54.75" customHeight="1">
      <c r="A154" s="48" t="s">
        <v>205</v>
      </c>
      <c r="B154" s="107" t="s">
        <v>78</v>
      </c>
      <c r="C154" s="107" t="s">
        <v>73</v>
      </c>
      <c r="D154" s="43" t="s">
        <v>82</v>
      </c>
      <c r="E154" s="44" t="s">
        <v>120</v>
      </c>
      <c r="F154" s="45" t="s">
        <v>204</v>
      </c>
      <c r="G154" s="110"/>
      <c r="H154" s="65">
        <f>H155</f>
        <v>70</v>
      </c>
      <c r="J154" s="315"/>
    </row>
    <row r="155" spans="1:10" ht="15.75" customHeight="1">
      <c r="A155" s="58" t="s">
        <v>43</v>
      </c>
      <c r="B155" s="107" t="s">
        <v>78</v>
      </c>
      <c r="C155" s="107" t="s">
        <v>73</v>
      </c>
      <c r="D155" s="43" t="s">
        <v>82</v>
      </c>
      <c r="E155" s="44" t="s">
        <v>120</v>
      </c>
      <c r="F155" s="45" t="s">
        <v>204</v>
      </c>
      <c r="G155" s="110" t="s">
        <v>42</v>
      </c>
      <c r="H155" s="65">
        <v>70</v>
      </c>
      <c r="I155" s="15">
        <v>-100</v>
      </c>
      <c r="J155" s="15">
        <v>70</v>
      </c>
    </row>
    <row r="156" spans="1:8" ht="45.75" customHeight="1" hidden="1">
      <c r="A156" s="48" t="s">
        <v>206</v>
      </c>
      <c r="B156" s="107" t="s">
        <v>78</v>
      </c>
      <c r="C156" s="107" t="s">
        <v>73</v>
      </c>
      <c r="D156" s="43" t="s">
        <v>82</v>
      </c>
      <c r="E156" s="44" t="s">
        <v>147</v>
      </c>
      <c r="F156" s="45"/>
      <c r="G156" s="110"/>
      <c r="H156" s="65">
        <f>H157+H159</f>
        <v>0</v>
      </c>
    </row>
    <row r="157" spans="1:8" ht="15.75" customHeight="1" hidden="1">
      <c r="A157" s="48" t="s">
        <v>208</v>
      </c>
      <c r="B157" s="107" t="s">
        <v>78</v>
      </c>
      <c r="C157" s="107" t="s">
        <v>73</v>
      </c>
      <c r="D157" s="43" t="s">
        <v>82</v>
      </c>
      <c r="E157" s="44" t="s">
        <v>147</v>
      </c>
      <c r="F157" s="45" t="s">
        <v>207</v>
      </c>
      <c r="G157" s="110"/>
      <c r="H157" s="65">
        <f>H158</f>
        <v>0</v>
      </c>
    </row>
    <row r="158" spans="1:8" ht="15.75" customHeight="1" hidden="1">
      <c r="A158" s="48" t="s">
        <v>135</v>
      </c>
      <c r="B158" s="107" t="s">
        <v>78</v>
      </c>
      <c r="C158" s="107" t="s">
        <v>73</v>
      </c>
      <c r="D158" s="43" t="s">
        <v>82</v>
      </c>
      <c r="E158" s="44" t="s">
        <v>147</v>
      </c>
      <c r="F158" s="45" t="s">
        <v>207</v>
      </c>
      <c r="G158" s="110" t="s">
        <v>136</v>
      </c>
      <c r="H158" s="65"/>
    </row>
    <row r="159" spans="1:8" ht="51" hidden="1">
      <c r="A159" s="48" t="s">
        <v>311</v>
      </c>
      <c r="B159" s="107" t="s">
        <v>78</v>
      </c>
      <c r="C159" s="107" t="s">
        <v>73</v>
      </c>
      <c r="D159" s="43" t="s">
        <v>82</v>
      </c>
      <c r="E159" s="44" t="s">
        <v>147</v>
      </c>
      <c r="F159" s="45" t="s">
        <v>209</v>
      </c>
      <c r="G159" s="110"/>
      <c r="H159" s="65">
        <f>H160</f>
        <v>0</v>
      </c>
    </row>
    <row r="160" spans="1:8" ht="44.25" customHeight="1" hidden="1">
      <c r="A160" s="48" t="s">
        <v>135</v>
      </c>
      <c r="B160" s="107" t="s">
        <v>78</v>
      </c>
      <c r="C160" s="107" t="s">
        <v>73</v>
      </c>
      <c r="D160" s="43" t="s">
        <v>82</v>
      </c>
      <c r="E160" s="44" t="s">
        <v>147</v>
      </c>
      <c r="F160" s="45" t="s">
        <v>209</v>
      </c>
      <c r="G160" s="110" t="s">
        <v>136</v>
      </c>
      <c r="H160" s="65"/>
    </row>
    <row r="161" spans="1:8" ht="44.25" customHeight="1">
      <c r="A161" s="33" t="s">
        <v>340</v>
      </c>
      <c r="B161" s="103" t="s">
        <v>78</v>
      </c>
      <c r="C161" s="103" t="s">
        <v>73</v>
      </c>
      <c r="D161" s="36" t="s">
        <v>113</v>
      </c>
      <c r="E161" s="37" t="s">
        <v>171</v>
      </c>
      <c r="F161" s="38"/>
      <c r="G161" s="111"/>
      <c r="H161" s="27">
        <v>227.5</v>
      </c>
    </row>
    <row r="162" spans="1:8" ht="44.25" customHeight="1">
      <c r="A162" s="48" t="s">
        <v>135</v>
      </c>
      <c r="B162" s="107" t="s">
        <v>78</v>
      </c>
      <c r="C162" s="107" t="s">
        <v>73</v>
      </c>
      <c r="D162" s="43" t="s">
        <v>113</v>
      </c>
      <c r="E162" s="44" t="s">
        <v>171</v>
      </c>
      <c r="F162" s="45" t="s">
        <v>341</v>
      </c>
      <c r="G162" s="110" t="s">
        <v>136</v>
      </c>
      <c r="H162" s="65">
        <v>227.5</v>
      </c>
    </row>
    <row r="163" spans="1:21" s="68" customFormat="1" ht="23.25" customHeight="1">
      <c r="A163" s="78" t="s">
        <v>111</v>
      </c>
      <c r="B163" s="78" t="s">
        <v>78</v>
      </c>
      <c r="C163" s="78" t="s">
        <v>78</v>
      </c>
      <c r="D163" s="36"/>
      <c r="E163" s="37"/>
      <c r="F163" s="38"/>
      <c r="G163" s="111"/>
      <c r="H163" s="27">
        <f>H164</f>
        <v>1879.3</v>
      </c>
      <c r="L163" s="316"/>
      <c r="M163" s="317"/>
      <c r="N163" s="318"/>
      <c r="O163" s="319"/>
      <c r="P163" s="319"/>
      <c r="Q163" s="320"/>
      <c r="R163" s="320"/>
      <c r="S163" s="320"/>
      <c r="T163" s="321"/>
      <c r="U163" s="322"/>
    </row>
    <row r="164" spans="1:21" ht="34.5" customHeight="1">
      <c r="A164" s="52" t="s">
        <v>191</v>
      </c>
      <c r="B164" s="34" t="s">
        <v>78</v>
      </c>
      <c r="C164" s="35" t="s">
        <v>78</v>
      </c>
      <c r="D164" s="36" t="s">
        <v>82</v>
      </c>
      <c r="E164" s="37" t="s">
        <v>169</v>
      </c>
      <c r="F164" s="38" t="s">
        <v>170</v>
      </c>
      <c r="G164" s="53"/>
      <c r="H164" s="51">
        <f>H165</f>
        <v>1879.3</v>
      </c>
      <c r="L164" s="313"/>
      <c r="M164" s="323"/>
      <c r="N164" s="324"/>
      <c r="O164" s="325"/>
      <c r="P164" s="325"/>
      <c r="Q164" s="326"/>
      <c r="R164" s="326"/>
      <c r="S164" s="326"/>
      <c r="T164" s="327"/>
      <c r="U164" s="328"/>
    </row>
    <row r="165" spans="1:8" s="68" customFormat="1" ht="59.25" customHeight="1">
      <c r="A165" s="33" t="s">
        <v>312</v>
      </c>
      <c r="B165" s="103" t="s">
        <v>78</v>
      </c>
      <c r="C165" s="103" t="s">
        <v>78</v>
      </c>
      <c r="D165" s="36" t="s">
        <v>82</v>
      </c>
      <c r="E165" s="37" t="s">
        <v>53</v>
      </c>
      <c r="F165" s="38" t="s">
        <v>170</v>
      </c>
      <c r="G165" s="38"/>
      <c r="H165" s="27">
        <f>H166</f>
        <v>1879.3</v>
      </c>
    </row>
    <row r="166" spans="1:10" ht="66.75" customHeight="1">
      <c r="A166" s="48" t="s">
        <v>313</v>
      </c>
      <c r="B166" s="107" t="s">
        <v>78</v>
      </c>
      <c r="C166" s="107" t="s">
        <v>78</v>
      </c>
      <c r="D166" s="43" t="s">
        <v>82</v>
      </c>
      <c r="E166" s="44" t="s">
        <v>53</v>
      </c>
      <c r="F166" s="45" t="s">
        <v>59</v>
      </c>
      <c r="G166" s="110"/>
      <c r="H166" s="65">
        <f>SUM(H167:H169)</f>
        <v>1879.3</v>
      </c>
      <c r="J166" s="315"/>
    </row>
    <row r="167" spans="1:8" ht="38.25" customHeight="1">
      <c r="A167" s="58" t="s">
        <v>123</v>
      </c>
      <c r="B167" s="107" t="s">
        <v>78</v>
      </c>
      <c r="C167" s="107" t="s">
        <v>78</v>
      </c>
      <c r="D167" s="43" t="s">
        <v>82</v>
      </c>
      <c r="E167" s="44" t="s">
        <v>53</v>
      </c>
      <c r="F167" s="45" t="s">
        <v>59</v>
      </c>
      <c r="G167" s="110" t="s">
        <v>47</v>
      </c>
      <c r="H167" s="65">
        <v>1735.7</v>
      </c>
    </row>
    <row r="168" spans="1:9" ht="15" customHeight="1">
      <c r="A168" s="58" t="s">
        <v>43</v>
      </c>
      <c r="B168" s="107" t="s">
        <v>78</v>
      </c>
      <c r="C168" s="107" t="s">
        <v>78</v>
      </c>
      <c r="D168" s="43" t="s">
        <v>82</v>
      </c>
      <c r="E168" s="44" t="s">
        <v>53</v>
      </c>
      <c r="F168" s="45" t="s">
        <v>59</v>
      </c>
      <c r="G168" s="110" t="s">
        <v>42</v>
      </c>
      <c r="H168" s="65">
        <v>137.3</v>
      </c>
      <c r="I168" s="312">
        <v>-40</v>
      </c>
    </row>
    <row r="169" spans="1:8" ht="15" customHeight="1">
      <c r="A169" s="48" t="s">
        <v>40</v>
      </c>
      <c r="B169" s="107" t="s">
        <v>78</v>
      </c>
      <c r="C169" s="107" t="s">
        <v>78</v>
      </c>
      <c r="D169" s="43" t="s">
        <v>82</v>
      </c>
      <c r="E169" s="44" t="s">
        <v>53</v>
      </c>
      <c r="F169" s="45" t="s">
        <v>59</v>
      </c>
      <c r="G169" s="110" t="s">
        <v>99</v>
      </c>
      <c r="H169" s="65">
        <v>6.3</v>
      </c>
    </row>
    <row r="170" spans="1:8" ht="23.25" customHeight="1">
      <c r="A170" s="20" t="s">
        <v>103</v>
      </c>
      <c r="B170" s="112" t="s">
        <v>82</v>
      </c>
      <c r="C170" s="107"/>
      <c r="D170" s="43"/>
      <c r="E170" s="44"/>
      <c r="F170" s="45"/>
      <c r="G170" s="110"/>
      <c r="H170" s="27">
        <f>H171</f>
        <v>20</v>
      </c>
    </row>
    <row r="171" spans="1:8" ht="30" customHeight="1">
      <c r="A171" s="78" t="s">
        <v>96</v>
      </c>
      <c r="B171" s="83" t="s">
        <v>82</v>
      </c>
      <c r="C171" s="83" t="s">
        <v>78</v>
      </c>
      <c r="D171" s="43"/>
      <c r="E171" s="44"/>
      <c r="F171" s="45"/>
      <c r="G171" s="110"/>
      <c r="H171" s="27">
        <f>H172</f>
        <v>20</v>
      </c>
    </row>
    <row r="172" spans="1:8" ht="25.5" customHeight="1">
      <c r="A172" s="52" t="s">
        <v>295</v>
      </c>
      <c r="B172" s="34" t="s">
        <v>82</v>
      </c>
      <c r="C172" s="35" t="s">
        <v>78</v>
      </c>
      <c r="D172" s="36" t="s">
        <v>101</v>
      </c>
      <c r="E172" s="37" t="s">
        <v>169</v>
      </c>
      <c r="F172" s="38" t="s">
        <v>170</v>
      </c>
      <c r="G172" s="53"/>
      <c r="H172" s="51">
        <f>H173</f>
        <v>20</v>
      </c>
    </row>
    <row r="173" spans="1:8" ht="63.75">
      <c r="A173" s="33" t="s">
        <v>296</v>
      </c>
      <c r="B173" s="103" t="s">
        <v>82</v>
      </c>
      <c r="C173" s="103" t="s">
        <v>78</v>
      </c>
      <c r="D173" s="36" t="s">
        <v>101</v>
      </c>
      <c r="E173" s="37" t="s">
        <v>129</v>
      </c>
      <c r="F173" s="38"/>
      <c r="G173" s="76"/>
      <c r="H173" s="27">
        <f>H174</f>
        <v>20</v>
      </c>
    </row>
    <row r="174" spans="1:8" ht="66.75" customHeight="1">
      <c r="A174" s="48" t="s">
        <v>297</v>
      </c>
      <c r="B174" s="107" t="s">
        <v>82</v>
      </c>
      <c r="C174" s="107" t="s">
        <v>78</v>
      </c>
      <c r="D174" s="43" t="s">
        <v>101</v>
      </c>
      <c r="E174" s="44" t="s">
        <v>129</v>
      </c>
      <c r="F174" s="45" t="s">
        <v>314</v>
      </c>
      <c r="G174" s="56"/>
      <c r="H174" s="65">
        <f>H175</f>
        <v>20</v>
      </c>
    </row>
    <row r="175" spans="1:8" ht="12.75">
      <c r="A175" s="58" t="s">
        <v>43</v>
      </c>
      <c r="B175" s="107" t="s">
        <v>82</v>
      </c>
      <c r="C175" s="107" t="s">
        <v>78</v>
      </c>
      <c r="D175" s="43" t="s">
        <v>101</v>
      </c>
      <c r="E175" s="44" t="s">
        <v>129</v>
      </c>
      <c r="F175" s="45" t="s">
        <v>314</v>
      </c>
      <c r="G175" s="56" t="s">
        <v>42</v>
      </c>
      <c r="H175" s="65">
        <v>20</v>
      </c>
    </row>
    <row r="176" spans="1:8" ht="15" customHeight="1">
      <c r="A176" s="20" t="s">
        <v>56</v>
      </c>
      <c r="B176" s="112" t="s">
        <v>83</v>
      </c>
      <c r="C176" s="112"/>
      <c r="D176" s="43"/>
      <c r="E176" s="44"/>
      <c r="F176" s="45"/>
      <c r="G176" s="113"/>
      <c r="H176" s="27">
        <f>H177</f>
        <v>1899.5</v>
      </c>
    </row>
    <row r="177" spans="1:8" ht="21.75" customHeight="1">
      <c r="A177" s="114" t="s">
        <v>52</v>
      </c>
      <c r="B177" s="115" t="s">
        <v>83</v>
      </c>
      <c r="C177" s="115" t="s">
        <v>72</v>
      </c>
      <c r="D177" s="43"/>
      <c r="E177" s="44"/>
      <c r="F177" s="45"/>
      <c r="G177" s="56"/>
      <c r="H177" s="27">
        <f>H182+H187+H191</f>
        <v>1899.5</v>
      </c>
    </row>
    <row r="178" spans="1:8" ht="0.75" customHeight="1">
      <c r="A178" s="52" t="s">
        <v>166</v>
      </c>
      <c r="B178" s="34" t="s">
        <v>83</v>
      </c>
      <c r="C178" s="35" t="s">
        <v>72</v>
      </c>
      <c r="D178" s="36" t="s">
        <v>113</v>
      </c>
      <c r="E178" s="37">
        <v>0</v>
      </c>
      <c r="F178" s="38" t="s">
        <v>170</v>
      </c>
      <c r="G178" s="53"/>
      <c r="H178" s="51">
        <f>H179</f>
        <v>0</v>
      </c>
    </row>
    <row r="179" spans="1:8" ht="12.75" hidden="1">
      <c r="A179" s="58"/>
      <c r="B179" s="107"/>
      <c r="C179" s="107"/>
      <c r="D179" s="116"/>
      <c r="E179" s="14"/>
      <c r="F179" s="117"/>
      <c r="G179" s="56"/>
      <c r="H179" s="65"/>
    </row>
    <row r="180" spans="1:8" ht="57" customHeight="1" hidden="1">
      <c r="A180" s="224"/>
      <c r="B180" s="118"/>
      <c r="C180" s="118"/>
      <c r="D180" s="208"/>
      <c r="E180" s="209"/>
      <c r="F180" s="210"/>
      <c r="G180" s="120"/>
      <c r="H180" s="65"/>
    </row>
    <row r="181" spans="1:8" ht="14.25" customHeight="1" hidden="1">
      <c r="A181" s="58"/>
      <c r="B181" s="118"/>
      <c r="C181" s="118"/>
      <c r="D181" s="79"/>
      <c r="E181" s="80"/>
      <c r="F181" s="119"/>
      <c r="G181" s="56"/>
      <c r="H181" s="65"/>
    </row>
    <row r="182" spans="1:9" ht="39" customHeight="1">
      <c r="A182" s="33" t="s">
        <v>301</v>
      </c>
      <c r="B182" s="103" t="s">
        <v>83</v>
      </c>
      <c r="C182" s="103" t="s">
        <v>72</v>
      </c>
      <c r="D182" s="36" t="s">
        <v>78</v>
      </c>
      <c r="E182" s="37" t="s">
        <v>120</v>
      </c>
      <c r="F182" s="38" t="s">
        <v>170</v>
      </c>
      <c r="G182" s="76"/>
      <c r="H182" s="27">
        <f>H183</f>
        <v>1700.9</v>
      </c>
      <c r="I182" s="68"/>
    </row>
    <row r="183" spans="1:8" ht="54.75" customHeight="1">
      <c r="A183" s="48" t="s">
        <v>175</v>
      </c>
      <c r="B183" s="107" t="s">
        <v>83</v>
      </c>
      <c r="C183" s="107" t="s">
        <v>72</v>
      </c>
      <c r="D183" s="43" t="s">
        <v>78</v>
      </c>
      <c r="E183" s="44" t="s">
        <v>120</v>
      </c>
      <c r="F183" s="45" t="s">
        <v>59</v>
      </c>
      <c r="G183" s="56"/>
      <c r="H183" s="65">
        <f>SUM(H184:H186)</f>
        <v>1700.9</v>
      </c>
    </row>
    <row r="184" spans="1:8" ht="36.75" customHeight="1">
      <c r="A184" s="58" t="s">
        <v>123</v>
      </c>
      <c r="B184" s="107" t="s">
        <v>83</v>
      </c>
      <c r="C184" s="107" t="s">
        <v>72</v>
      </c>
      <c r="D184" s="43" t="s">
        <v>78</v>
      </c>
      <c r="E184" s="44" t="s">
        <v>120</v>
      </c>
      <c r="F184" s="45" t="s">
        <v>59</v>
      </c>
      <c r="G184" s="56" t="s">
        <v>131</v>
      </c>
      <c r="H184" s="65">
        <v>1346.7</v>
      </c>
    </row>
    <row r="185" spans="1:8" ht="15" customHeight="1">
      <c r="A185" s="58" t="s">
        <v>43</v>
      </c>
      <c r="B185" s="107" t="s">
        <v>83</v>
      </c>
      <c r="C185" s="107" t="s">
        <v>72</v>
      </c>
      <c r="D185" s="43" t="s">
        <v>78</v>
      </c>
      <c r="E185" s="44" t="s">
        <v>120</v>
      </c>
      <c r="F185" s="45" t="s">
        <v>59</v>
      </c>
      <c r="G185" s="56" t="s">
        <v>42</v>
      </c>
      <c r="H185" s="65">
        <v>349.2</v>
      </c>
    </row>
    <row r="186" spans="1:8" ht="14.25" customHeight="1">
      <c r="A186" s="48" t="s">
        <v>40</v>
      </c>
      <c r="B186" s="107" t="s">
        <v>83</v>
      </c>
      <c r="C186" s="107" t="s">
        <v>72</v>
      </c>
      <c r="D186" s="43" t="s">
        <v>78</v>
      </c>
      <c r="E186" s="44" t="s">
        <v>120</v>
      </c>
      <c r="F186" s="45" t="s">
        <v>59</v>
      </c>
      <c r="G186" s="56" t="s">
        <v>99</v>
      </c>
      <c r="H186" s="65">
        <v>5</v>
      </c>
    </row>
    <row r="187" spans="1:8" ht="14.25" customHeight="1">
      <c r="A187" s="52" t="s">
        <v>166</v>
      </c>
      <c r="B187" s="34" t="s">
        <v>83</v>
      </c>
      <c r="C187" s="35" t="s">
        <v>72</v>
      </c>
      <c r="D187" s="36" t="s">
        <v>113</v>
      </c>
      <c r="E187" s="37">
        <v>0</v>
      </c>
      <c r="F187" s="38" t="s">
        <v>170</v>
      </c>
      <c r="G187" s="53"/>
      <c r="H187" s="51">
        <f>H188</f>
        <v>153.6</v>
      </c>
    </row>
    <row r="188" spans="1:8" ht="14.25" customHeight="1">
      <c r="A188" s="58" t="s">
        <v>173</v>
      </c>
      <c r="B188" s="107" t="s">
        <v>83</v>
      </c>
      <c r="C188" s="107" t="s">
        <v>72</v>
      </c>
      <c r="D188" s="116" t="s">
        <v>113</v>
      </c>
      <c r="E188" s="14" t="s">
        <v>171</v>
      </c>
      <c r="F188" s="117" t="s">
        <v>170</v>
      </c>
      <c r="G188" s="56"/>
      <c r="H188" s="65">
        <f>H189</f>
        <v>153.6</v>
      </c>
    </row>
    <row r="189" spans="1:8" ht="14.25" customHeight="1">
      <c r="A189" s="224" t="s">
        <v>239</v>
      </c>
      <c r="B189" s="118" t="s">
        <v>83</v>
      </c>
      <c r="C189" s="118" t="s">
        <v>72</v>
      </c>
      <c r="D189" s="208" t="s">
        <v>113</v>
      </c>
      <c r="E189" s="209" t="s">
        <v>171</v>
      </c>
      <c r="F189" s="210" t="s">
        <v>240</v>
      </c>
      <c r="G189" s="120"/>
      <c r="H189" s="65">
        <f>H190</f>
        <v>153.6</v>
      </c>
    </row>
    <row r="190" spans="1:9" ht="14.25" customHeight="1">
      <c r="A190" s="58" t="s">
        <v>43</v>
      </c>
      <c r="B190" s="118" t="s">
        <v>83</v>
      </c>
      <c r="C190" s="118" t="s">
        <v>72</v>
      </c>
      <c r="D190" s="79" t="s">
        <v>113</v>
      </c>
      <c r="E190" s="80" t="s">
        <v>171</v>
      </c>
      <c r="F190" s="119" t="s">
        <v>240</v>
      </c>
      <c r="G190" s="56" t="s">
        <v>42</v>
      </c>
      <c r="H190" s="65">
        <v>153.6</v>
      </c>
      <c r="I190" s="15">
        <v>349.2</v>
      </c>
    </row>
    <row r="191" spans="1:8" ht="19.5" customHeight="1">
      <c r="A191" s="237" t="s">
        <v>244</v>
      </c>
      <c r="B191" s="103" t="s">
        <v>83</v>
      </c>
      <c r="C191" s="103" t="s">
        <v>72</v>
      </c>
      <c r="D191" s="238" t="s">
        <v>242</v>
      </c>
      <c r="E191" s="239"/>
      <c r="F191" s="240"/>
      <c r="G191" s="241"/>
      <c r="H191" s="65">
        <f>H192</f>
        <v>45</v>
      </c>
    </row>
    <row r="192" spans="1:8" ht="51.75" customHeight="1">
      <c r="A192" s="226" t="s">
        <v>245</v>
      </c>
      <c r="B192" s="234" t="s">
        <v>83</v>
      </c>
      <c r="C192" s="235" t="s">
        <v>72</v>
      </c>
      <c r="D192" s="208" t="s">
        <v>242</v>
      </c>
      <c r="E192" s="209" t="s">
        <v>129</v>
      </c>
      <c r="F192" s="210"/>
      <c r="G192" s="211"/>
      <c r="H192" s="65">
        <f>H193</f>
        <v>45</v>
      </c>
    </row>
    <row r="193" spans="1:8" ht="15.75" customHeight="1">
      <c r="A193" s="227" t="s">
        <v>241</v>
      </c>
      <c r="B193" s="234" t="s">
        <v>83</v>
      </c>
      <c r="C193" s="235" t="s">
        <v>72</v>
      </c>
      <c r="D193" s="208" t="s">
        <v>242</v>
      </c>
      <c r="E193" s="209" t="s">
        <v>129</v>
      </c>
      <c r="F193" s="210" t="s">
        <v>243</v>
      </c>
      <c r="G193" s="236" t="s">
        <v>41</v>
      </c>
      <c r="H193" s="65">
        <v>45</v>
      </c>
    </row>
    <row r="194" spans="1:8" ht="20.25" customHeight="1">
      <c r="A194" s="20" t="s">
        <v>110</v>
      </c>
      <c r="B194" s="122" t="s">
        <v>94</v>
      </c>
      <c r="C194" s="107"/>
      <c r="D194" s="43"/>
      <c r="E194" s="44"/>
      <c r="F194" s="45"/>
      <c r="G194" s="123"/>
      <c r="H194" s="27">
        <f>H200++H195</f>
        <v>200.2</v>
      </c>
    </row>
    <row r="195" spans="1:8" ht="20.25" customHeight="1">
      <c r="A195" s="20" t="s">
        <v>219</v>
      </c>
      <c r="B195" s="122" t="s">
        <v>94</v>
      </c>
      <c r="C195" s="122" t="s">
        <v>72</v>
      </c>
      <c r="D195" s="43"/>
      <c r="E195" s="44"/>
      <c r="F195" s="45"/>
      <c r="G195" s="123"/>
      <c r="H195" s="27">
        <f>H196</f>
        <v>190.2</v>
      </c>
    </row>
    <row r="196" spans="1:8" ht="20.25" customHeight="1">
      <c r="A196" s="52" t="s">
        <v>215</v>
      </c>
      <c r="B196" s="70" t="s">
        <v>94</v>
      </c>
      <c r="C196" s="71" t="s">
        <v>72</v>
      </c>
      <c r="D196" s="36" t="s">
        <v>216</v>
      </c>
      <c r="E196" s="37" t="s">
        <v>169</v>
      </c>
      <c r="F196" s="124" t="s">
        <v>170</v>
      </c>
      <c r="G196" s="53"/>
      <c r="H196" s="51">
        <f>H197</f>
        <v>190.2</v>
      </c>
    </row>
    <row r="197" spans="1:8" ht="30" customHeight="1">
      <c r="A197" s="52" t="s">
        <v>217</v>
      </c>
      <c r="B197" s="125" t="s">
        <v>94</v>
      </c>
      <c r="C197" s="126" t="s">
        <v>72</v>
      </c>
      <c r="D197" s="127" t="s">
        <v>216</v>
      </c>
      <c r="E197" s="128" t="s">
        <v>129</v>
      </c>
      <c r="F197" s="129" t="s">
        <v>170</v>
      </c>
      <c r="G197" s="53"/>
      <c r="H197" s="51">
        <f>H198</f>
        <v>190.2</v>
      </c>
    </row>
    <row r="198" spans="1:8" ht="31.5" customHeight="1">
      <c r="A198" s="77" t="s">
        <v>217</v>
      </c>
      <c r="B198" s="130" t="s">
        <v>94</v>
      </c>
      <c r="C198" s="131" t="s">
        <v>72</v>
      </c>
      <c r="D198" s="23" t="s">
        <v>216</v>
      </c>
      <c r="E198" s="24" t="s">
        <v>129</v>
      </c>
      <c r="F198" s="25" t="s">
        <v>218</v>
      </c>
      <c r="G198" s="50"/>
      <c r="H198" s="57">
        <f>H199</f>
        <v>190.2</v>
      </c>
    </row>
    <row r="199" spans="1:8" ht="13.5" customHeight="1">
      <c r="A199" s="121" t="s">
        <v>50</v>
      </c>
      <c r="B199" s="130" t="s">
        <v>94</v>
      </c>
      <c r="C199" s="131" t="s">
        <v>72</v>
      </c>
      <c r="D199" s="23" t="s">
        <v>216</v>
      </c>
      <c r="E199" s="24" t="s">
        <v>129</v>
      </c>
      <c r="F199" s="25" t="s">
        <v>218</v>
      </c>
      <c r="G199" s="50" t="s">
        <v>49</v>
      </c>
      <c r="H199" s="57">
        <v>190.2</v>
      </c>
    </row>
    <row r="200" spans="1:8" ht="15.75" customHeight="1">
      <c r="A200" s="20" t="s">
        <v>112</v>
      </c>
      <c r="B200" s="103" t="s">
        <v>94</v>
      </c>
      <c r="C200" s="103" t="s">
        <v>73</v>
      </c>
      <c r="D200" s="36"/>
      <c r="E200" s="37"/>
      <c r="F200" s="38"/>
      <c r="G200" s="123"/>
      <c r="H200" s="27">
        <f>H201</f>
        <v>10</v>
      </c>
    </row>
    <row r="201" spans="1:8" ht="27.75" customHeight="1">
      <c r="A201" s="52" t="s">
        <v>302</v>
      </c>
      <c r="B201" s="34" t="s">
        <v>94</v>
      </c>
      <c r="C201" s="35" t="s">
        <v>73</v>
      </c>
      <c r="D201" s="36" t="s">
        <v>94</v>
      </c>
      <c r="E201" s="37" t="s">
        <v>169</v>
      </c>
      <c r="F201" s="38" t="s">
        <v>170</v>
      </c>
      <c r="G201" s="53"/>
      <c r="H201" s="51">
        <f>H202</f>
        <v>10</v>
      </c>
    </row>
    <row r="202" spans="1:8" ht="37.5" customHeight="1">
      <c r="A202" s="132" t="s">
        <v>303</v>
      </c>
      <c r="B202" s="103" t="s">
        <v>94</v>
      </c>
      <c r="C202" s="103" t="s">
        <v>73</v>
      </c>
      <c r="D202" s="36" t="s">
        <v>94</v>
      </c>
      <c r="E202" s="37" t="s">
        <v>129</v>
      </c>
      <c r="F202" s="38" t="s">
        <v>170</v>
      </c>
      <c r="G202" s="76"/>
      <c r="H202" s="27">
        <f>H203</f>
        <v>10</v>
      </c>
    </row>
    <row r="203" spans="1:8" ht="38.25" customHeight="1">
      <c r="A203" s="58" t="s">
        <v>304</v>
      </c>
      <c r="B203" s="107" t="s">
        <v>94</v>
      </c>
      <c r="C203" s="107" t="s">
        <v>73</v>
      </c>
      <c r="D203" s="43" t="s">
        <v>94</v>
      </c>
      <c r="E203" s="44" t="s">
        <v>129</v>
      </c>
      <c r="F203" s="45" t="s">
        <v>176</v>
      </c>
      <c r="G203" s="56"/>
      <c r="H203" s="65">
        <f>H204</f>
        <v>10</v>
      </c>
    </row>
    <row r="204" spans="1:8" ht="12.75">
      <c r="A204" s="58" t="s">
        <v>43</v>
      </c>
      <c r="B204" s="107" t="s">
        <v>94</v>
      </c>
      <c r="C204" s="107" t="s">
        <v>73</v>
      </c>
      <c r="D204" s="43" t="s">
        <v>94</v>
      </c>
      <c r="E204" s="44" t="s">
        <v>129</v>
      </c>
      <c r="F204" s="45" t="s">
        <v>176</v>
      </c>
      <c r="G204" s="56" t="s">
        <v>42</v>
      </c>
      <c r="H204" s="65">
        <v>10</v>
      </c>
    </row>
    <row r="205" spans="1:8" ht="28.5">
      <c r="A205" s="242" t="s">
        <v>246</v>
      </c>
      <c r="B205" s="243">
        <v>13</v>
      </c>
      <c r="C205" s="244"/>
      <c r="D205" s="245"/>
      <c r="E205" s="246"/>
      <c r="F205" s="247"/>
      <c r="G205" s="241"/>
      <c r="H205" s="212">
        <f>H207</f>
        <v>14</v>
      </c>
    </row>
    <row r="206" spans="1:8" ht="28.5">
      <c r="A206" s="206" t="s">
        <v>247</v>
      </c>
      <c r="B206" s="206">
        <v>13</v>
      </c>
      <c r="C206" s="207" t="s">
        <v>72</v>
      </c>
      <c r="D206" s="245"/>
      <c r="E206" s="246"/>
      <c r="F206" s="247"/>
      <c r="G206" s="246"/>
      <c r="H206" s="212">
        <f>H207</f>
        <v>14</v>
      </c>
    </row>
    <row r="207" spans="1:8" ht="14.25">
      <c r="A207" s="225" t="s">
        <v>248</v>
      </c>
      <c r="B207" s="228">
        <v>13</v>
      </c>
      <c r="C207" s="229" t="s">
        <v>72</v>
      </c>
      <c r="D207" s="230" t="s">
        <v>249</v>
      </c>
      <c r="E207" s="231"/>
      <c r="F207" s="232"/>
      <c r="G207" s="233"/>
      <c r="H207" s="220">
        <f>H208</f>
        <v>14</v>
      </c>
    </row>
    <row r="208" spans="1:8" ht="30">
      <c r="A208" s="226" t="s">
        <v>250</v>
      </c>
      <c r="B208" s="248">
        <v>13</v>
      </c>
      <c r="C208" s="249" t="s">
        <v>72</v>
      </c>
      <c r="D208" s="245" t="s">
        <v>249</v>
      </c>
      <c r="E208" s="246" t="s">
        <v>129</v>
      </c>
      <c r="F208" s="247"/>
      <c r="G208" s="250"/>
      <c r="H208" s="251">
        <f>H209</f>
        <v>14</v>
      </c>
    </row>
    <row r="209" spans="1:8" ht="45">
      <c r="A209" s="226" t="s">
        <v>251</v>
      </c>
      <c r="B209" s="248">
        <v>13</v>
      </c>
      <c r="C209" s="249" t="s">
        <v>72</v>
      </c>
      <c r="D209" s="245" t="s">
        <v>249</v>
      </c>
      <c r="E209" s="246" t="s">
        <v>129</v>
      </c>
      <c r="F209" s="247" t="s">
        <v>252</v>
      </c>
      <c r="G209" s="250"/>
      <c r="H209" s="251">
        <f>H210</f>
        <v>14</v>
      </c>
    </row>
    <row r="210" spans="1:8" ht="15">
      <c r="A210" s="252" t="s">
        <v>253</v>
      </c>
      <c r="B210" s="248">
        <v>13</v>
      </c>
      <c r="C210" s="249" t="s">
        <v>72</v>
      </c>
      <c r="D210" s="245" t="s">
        <v>249</v>
      </c>
      <c r="E210" s="246" t="s">
        <v>129</v>
      </c>
      <c r="F210" s="247" t="s">
        <v>252</v>
      </c>
      <c r="G210" s="253" t="s">
        <v>254</v>
      </c>
      <c r="H210" s="251">
        <v>14</v>
      </c>
    </row>
    <row r="211" spans="8:9" ht="12.75">
      <c r="H211" s="134">
        <f>H14+H84+H91+H110+H123+H170+H176+H194+H205</f>
        <v>13808.2</v>
      </c>
      <c r="I211" s="15">
        <v>-2685.3</v>
      </c>
    </row>
    <row r="213" spans="7:8" ht="12.75">
      <c r="G213" s="135" t="s">
        <v>72</v>
      </c>
      <c r="H213" s="136">
        <f>H14</f>
        <v>3990.3</v>
      </c>
    </row>
    <row r="214" spans="7:8" ht="12.75">
      <c r="G214" s="90">
        <v>2</v>
      </c>
      <c r="H214" s="136">
        <f>H84</f>
        <v>199.8</v>
      </c>
    </row>
    <row r="215" spans="7:10" ht="12.75">
      <c r="G215" s="135" t="s">
        <v>73</v>
      </c>
      <c r="H215" s="136">
        <f>H91</f>
        <v>30</v>
      </c>
      <c r="J215" s="15">
        <v>-2094</v>
      </c>
    </row>
    <row r="216" spans="7:10" ht="12.75">
      <c r="G216" s="90">
        <v>4</v>
      </c>
      <c r="H216" s="330">
        <f>H110</f>
        <v>953</v>
      </c>
      <c r="J216" s="15">
        <v>-990</v>
      </c>
    </row>
    <row r="217" spans="7:10" ht="12.75">
      <c r="G217" s="135" t="s">
        <v>78</v>
      </c>
      <c r="H217" s="136">
        <f>H123</f>
        <v>6501.400000000001</v>
      </c>
      <c r="J217" s="15">
        <v>-590</v>
      </c>
    </row>
    <row r="218" spans="7:8" ht="12.75">
      <c r="G218" s="135" t="s">
        <v>82</v>
      </c>
      <c r="H218" s="136">
        <f>H170</f>
        <v>20</v>
      </c>
    </row>
    <row r="219" spans="7:8" ht="12.75">
      <c r="G219" s="135" t="s">
        <v>83</v>
      </c>
      <c r="H219" s="136">
        <f>H176</f>
        <v>1899.5</v>
      </c>
    </row>
    <row r="220" spans="7:8" ht="12.75">
      <c r="G220" s="135">
        <v>10</v>
      </c>
      <c r="H220" s="136">
        <f>H194</f>
        <v>200.2</v>
      </c>
    </row>
    <row r="221" spans="7:8" ht="12.75">
      <c r="G221" s="135" t="s">
        <v>104</v>
      </c>
      <c r="H221" s="136">
        <f>H210</f>
        <v>14</v>
      </c>
    </row>
    <row r="222" ht="12.75">
      <c r="H222" s="137">
        <f>SUM(H213:H221)</f>
        <v>13808.2</v>
      </c>
    </row>
  </sheetData>
  <sheetProtection selectLockedCells="1" selectUnlockedCells="1"/>
  <autoFilter ref="D5:D219"/>
  <mergeCells count="17">
    <mergeCell ref="G1:H1"/>
    <mergeCell ref="A2:H2"/>
    <mergeCell ref="B3:H3"/>
    <mergeCell ref="B4:H4"/>
    <mergeCell ref="F5:H5"/>
    <mergeCell ref="B8:H8"/>
    <mergeCell ref="A6:H6"/>
    <mergeCell ref="B7:H7"/>
    <mergeCell ref="O7:U7"/>
    <mergeCell ref="O8:U8"/>
    <mergeCell ref="P6:W6"/>
    <mergeCell ref="H12:H13"/>
    <mergeCell ref="A9:H9"/>
    <mergeCell ref="A10:H10"/>
    <mergeCell ref="G11:H11"/>
    <mergeCell ref="B12:G12"/>
    <mergeCell ref="D13:F13"/>
  </mergeCells>
  <printOptions/>
  <pageMargins left="0.87" right="0.25" top="0.75" bottom="0.75" header="0.3" footer="0.3"/>
  <pageSetup horizontalDpi="600" verticalDpi="600" orientation="portrait" paperSize="9" scale="75" r:id="rId1"/>
  <ignoredErrors>
    <ignoredError sqref="G54:G60 B106:F109 G133 G62:G63 G29:G30 F128 E110:F111 G123:G127 G90 G83 B52:F64 H52:H57 B71:F71 G77:G78 B169:F178 H123 G182:G186 H175:H176 B147:F155 B203:G204 B186:F186 G69 B83:C83 F81 D83:E83 G82 D82:E82 B82:C82 B81:C81 D81:E81 G81 F82:F83 B29:F30 G14:G24 G25:G26 G28 B27:F27 B14:F26 B28:F28 G27 G52 B67:F70 G67 B72:F79 G73:G75 B84:F90 G84:G89 G140 B141:F143 G145 B144:F144 B146:F146 B145:F145 G146:G155 G144 G163:G166 B163:F168 B123:E128 F123:F127 B110:D111 G170:G174 G176:G178 B195:G199 H178 H182 H62:H63 H59:H60 E119:F122 B119:D122 B118:D118 E118:F118 F113 B114:C115 F133 B133:E133 B140:C140 F140 H127 G141:G143 B182:F185 B194:F194 F112" numberStoredAsText="1"/>
    <ignoredError sqref="B65:G66 B200:G202" numberStoredAsText="1" formula="1"/>
    <ignoredError sqref="H65:H66 A200:A202 H200:H20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V212"/>
  <sheetViews>
    <sheetView zoomScalePageLayoutView="0" workbookViewId="0" topLeftCell="A202">
      <selection activeCell="P32" sqref="P32"/>
    </sheetView>
  </sheetViews>
  <sheetFormatPr defaultColWidth="9.140625" defaultRowHeight="12.75"/>
  <cols>
    <col min="1" max="1" width="77.421875" style="138" customWidth="1"/>
    <col min="2" max="2" width="7.57421875" style="138" customWidth="1"/>
    <col min="3" max="3" width="5.57421875" style="138" customWidth="1"/>
    <col min="4" max="4" width="5.8515625" style="138" customWidth="1"/>
    <col min="5" max="6" width="4.7109375" style="138" customWidth="1"/>
    <col min="7" max="7" width="6.28125" style="138" customWidth="1"/>
    <col min="8" max="8" width="5.28125" style="138" customWidth="1"/>
    <col min="9" max="9" width="11.421875" style="138" customWidth="1"/>
    <col min="10" max="16384" width="9.140625" style="138" customWidth="1"/>
  </cols>
  <sheetData>
    <row r="1" spans="7:9" ht="12.75">
      <c r="G1" s="427" t="s">
        <v>326</v>
      </c>
      <c r="H1" s="427"/>
      <c r="I1" s="427"/>
    </row>
    <row r="2" spans="2:9" ht="12.75" customHeight="1">
      <c r="B2" s="425" t="s">
        <v>332</v>
      </c>
      <c r="C2" s="426"/>
      <c r="D2" s="426"/>
      <c r="E2" s="426"/>
      <c r="F2" s="426"/>
      <c r="G2" s="426"/>
      <c r="H2" s="426"/>
      <c r="I2" s="426"/>
    </row>
    <row r="3" spans="2:9" ht="12.75">
      <c r="B3" s="426"/>
      <c r="C3" s="426"/>
      <c r="D3" s="426"/>
      <c r="E3" s="426"/>
      <c r="F3" s="426"/>
      <c r="G3" s="426"/>
      <c r="H3" s="426"/>
      <c r="I3" s="426"/>
    </row>
    <row r="4" spans="2:9" ht="12.75">
      <c r="B4" s="426"/>
      <c r="C4" s="426"/>
      <c r="D4" s="426"/>
      <c r="E4" s="426"/>
      <c r="F4" s="426"/>
      <c r="G4" s="426"/>
      <c r="H4" s="426"/>
      <c r="I4" s="426"/>
    </row>
    <row r="5" spans="2:9" ht="12.75">
      <c r="B5" s="426"/>
      <c r="C5" s="426"/>
      <c r="D5" s="426"/>
      <c r="E5" s="426"/>
      <c r="F5" s="426"/>
      <c r="G5" s="426"/>
      <c r="H5" s="426"/>
      <c r="I5" s="426"/>
    </row>
    <row r="6" spans="2:9" ht="12.75" customHeight="1">
      <c r="B6" s="426"/>
      <c r="C6" s="426"/>
      <c r="D6" s="426"/>
      <c r="E6" s="426"/>
      <c r="F6" s="426"/>
      <c r="G6" s="426"/>
      <c r="H6" s="426"/>
      <c r="I6" s="426"/>
    </row>
    <row r="7" spans="2:9" ht="12.75" customHeight="1">
      <c r="B7" s="426"/>
      <c r="C7" s="426"/>
      <c r="D7" s="426"/>
      <c r="E7" s="426"/>
      <c r="F7" s="426"/>
      <c r="G7" s="426"/>
      <c r="H7" s="426"/>
      <c r="I7" s="426"/>
    </row>
    <row r="8" spans="2:9" ht="12.75">
      <c r="B8" s="426"/>
      <c r="C8" s="426"/>
      <c r="D8" s="426"/>
      <c r="E8" s="426"/>
      <c r="F8" s="426"/>
      <c r="G8" s="426"/>
      <c r="H8" s="426"/>
      <c r="I8" s="426"/>
    </row>
    <row r="9" spans="7:9" ht="12.75">
      <c r="G9" s="428" t="s">
        <v>306</v>
      </c>
      <c r="H9" s="428"/>
      <c r="I9" s="428"/>
    </row>
    <row r="10" spans="1:9" ht="12.75">
      <c r="A10" s="425" t="s">
        <v>324</v>
      </c>
      <c r="B10" s="425"/>
      <c r="C10" s="425"/>
      <c r="D10" s="425"/>
      <c r="E10" s="425"/>
      <c r="F10" s="425"/>
      <c r="G10" s="425"/>
      <c r="H10" s="425"/>
      <c r="I10" s="425"/>
    </row>
    <row r="11" spans="3:22" ht="39" customHeight="1">
      <c r="C11" s="425" t="s">
        <v>107</v>
      </c>
      <c r="D11" s="425"/>
      <c r="E11" s="425"/>
      <c r="F11" s="425"/>
      <c r="G11" s="425"/>
      <c r="H11" s="425"/>
      <c r="I11" s="425"/>
      <c r="P11" s="284"/>
      <c r="Q11" s="284"/>
      <c r="R11" s="284"/>
      <c r="S11" s="284"/>
      <c r="T11" s="284"/>
      <c r="U11" s="284"/>
      <c r="V11" s="284"/>
    </row>
    <row r="12" spans="3:22" ht="12.75">
      <c r="C12" s="430" t="s">
        <v>329</v>
      </c>
      <c r="D12" s="430"/>
      <c r="E12" s="430"/>
      <c r="F12" s="430"/>
      <c r="G12" s="430"/>
      <c r="H12" s="430"/>
      <c r="I12" s="430"/>
      <c r="P12" s="283"/>
      <c r="Q12" s="283"/>
      <c r="R12" s="283"/>
      <c r="S12" s="283"/>
      <c r="T12" s="283"/>
      <c r="U12" s="283"/>
      <c r="V12" s="283"/>
    </row>
    <row r="13" spans="1:9" ht="15.75">
      <c r="A13" s="429" t="s">
        <v>105</v>
      </c>
      <c r="B13" s="429"/>
      <c r="C13" s="429"/>
      <c r="D13" s="429"/>
      <c r="E13" s="429"/>
      <c r="F13" s="429"/>
      <c r="G13" s="429"/>
      <c r="H13" s="429"/>
      <c r="I13" s="429"/>
    </row>
    <row r="14" spans="1:9" ht="20.25" customHeight="1">
      <c r="A14" s="431" t="s">
        <v>307</v>
      </c>
      <c r="B14" s="431"/>
      <c r="C14" s="431"/>
      <c r="D14" s="431"/>
      <c r="E14" s="431"/>
      <c r="F14" s="431"/>
      <c r="G14" s="431"/>
      <c r="H14" s="431"/>
      <c r="I14" s="431"/>
    </row>
    <row r="15" spans="1:9" ht="24" customHeight="1">
      <c r="A15" s="4"/>
      <c r="B15" s="4"/>
      <c r="C15" s="3"/>
      <c r="D15" s="3"/>
      <c r="E15" s="4"/>
      <c r="F15" s="4"/>
      <c r="G15" s="4"/>
      <c r="H15" s="432" t="s">
        <v>97</v>
      </c>
      <c r="I15" s="432"/>
    </row>
    <row r="16" spans="1:9" ht="28.5" customHeight="1">
      <c r="A16" s="2" t="s">
        <v>89</v>
      </c>
      <c r="B16" s="438" t="s">
        <v>85</v>
      </c>
      <c r="C16" s="433" t="s">
        <v>119</v>
      </c>
      <c r="D16" s="434"/>
      <c r="E16" s="434"/>
      <c r="F16" s="434"/>
      <c r="G16" s="434"/>
      <c r="H16" s="435"/>
      <c r="I16" s="436" t="s">
        <v>118</v>
      </c>
    </row>
    <row r="17" spans="1:9" ht="40.5" customHeight="1">
      <c r="A17" s="1"/>
      <c r="B17" s="439"/>
      <c r="C17" s="5" t="s">
        <v>92</v>
      </c>
      <c r="D17" s="6" t="s">
        <v>91</v>
      </c>
      <c r="E17" s="437" t="s">
        <v>90</v>
      </c>
      <c r="F17" s="437"/>
      <c r="G17" s="437"/>
      <c r="H17" s="7" t="s">
        <v>93</v>
      </c>
      <c r="I17" s="436"/>
    </row>
    <row r="18" spans="1:9" s="141" customFormat="1" ht="20.25" customHeight="1">
      <c r="A18" s="139" t="s">
        <v>106</v>
      </c>
      <c r="B18" s="140">
        <v>871</v>
      </c>
      <c r="C18" s="21"/>
      <c r="D18" s="22" t="s">
        <v>69</v>
      </c>
      <c r="E18" s="23"/>
      <c r="F18" s="24"/>
      <c r="G18" s="25" t="s">
        <v>70</v>
      </c>
      <c r="H18" s="26" t="s">
        <v>68</v>
      </c>
      <c r="I18" s="27">
        <f>I19+I89+I96+I115+I128+I175+I181+I195+I206</f>
        <v>13808.2</v>
      </c>
    </row>
    <row r="19" spans="1:9" ht="14.25">
      <c r="A19" s="20" t="s">
        <v>71</v>
      </c>
      <c r="B19" s="140">
        <v>871</v>
      </c>
      <c r="C19" s="21" t="s">
        <v>72</v>
      </c>
      <c r="D19" s="22" t="s">
        <v>69</v>
      </c>
      <c r="E19" s="23"/>
      <c r="F19" s="24"/>
      <c r="G19" s="25" t="s">
        <v>70</v>
      </c>
      <c r="H19" s="26" t="s">
        <v>68</v>
      </c>
      <c r="I19" s="27">
        <f>I20+I25+I42+I49+I54</f>
        <v>3990.3</v>
      </c>
    </row>
    <row r="20" spans="1:9" ht="99.75" customHeight="1" hidden="1">
      <c r="A20" s="28" t="s">
        <v>74</v>
      </c>
      <c r="B20" s="140">
        <v>871</v>
      </c>
      <c r="C20" s="29" t="s">
        <v>72</v>
      </c>
      <c r="D20" s="30" t="s">
        <v>75</v>
      </c>
      <c r="E20" s="23"/>
      <c r="F20" s="24"/>
      <c r="G20" s="25" t="s">
        <v>70</v>
      </c>
      <c r="H20" s="31" t="s">
        <v>68</v>
      </c>
      <c r="I20" s="32">
        <f>I21</f>
        <v>0</v>
      </c>
    </row>
    <row r="21" spans="1:9" ht="12.75" hidden="1">
      <c r="A21" s="33" t="s">
        <v>126</v>
      </c>
      <c r="B21" s="140">
        <v>871</v>
      </c>
      <c r="C21" s="34" t="s">
        <v>72</v>
      </c>
      <c r="D21" s="35" t="s">
        <v>75</v>
      </c>
      <c r="E21" s="36" t="s">
        <v>121</v>
      </c>
      <c r="F21" s="37" t="s">
        <v>169</v>
      </c>
      <c r="G21" s="38" t="s">
        <v>170</v>
      </c>
      <c r="H21" s="39"/>
      <c r="I21" s="40">
        <f>I22</f>
        <v>0</v>
      </c>
    </row>
    <row r="22" spans="1:9" ht="12.75" hidden="1">
      <c r="A22" s="33" t="s">
        <v>60</v>
      </c>
      <c r="B22" s="140">
        <v>871</v>
      </c>
      <c r="C22" s="41" t="s">
        <v>72</v>
      </c>
      <c r="D22" s="42" t="s">
        <v>75</v>
      </c>
      <c r="E22" s="43" t="s">
        <v>124</v>
      </c>
      <c r="F22" s="44" t="s">
        <v>120</v>
      </c>
      <c r="G22" s="45" t="s">
        <v>170</v>
      </c>
      <c r="H22" s="39"/>
      <c r="I22" s="40">
        <f>I23</f>
        <v>0</v>
      </c>
    </row>
    <row r="23" spans="1:9" ht="38.25" hidden="1">
      <c r="A23" s="46" t="s">
        <v>122</v>
      </c>
      <c r="B23" s="140">
        <v>871</v>
      </c>
      <c r="C23" s="41" t="s">
        <v>72</v>
      </c>
      <c r="D23" s="42" t="s">
        <v>75</v>
      </c>
      <c r="E23" s="43" t="s">
        <v>124</v>
      </c>
      <c r="F23" s="44" t="s">
        <v>120</v>
      </c>
      <c r="G23" s="45" t="s">
        <v>125</v>
      </c>
      <c r="H23" s="47"/>
      <c r="I23" s="40">
        <f>I24</f>
        <v>0</v>
      </c>
    </row>
    <row r="24" spans="1:9" ht="38.25" hidden="1">
      <c r="A24" s="48" t="s">
        <v>123</v>
      </c>
      <c r="B24" s="140">
        <v>871</v>
      </c>
      <c r="C24" s="41" t="s">
        <v>72</v>
      </c>
      <c r="D24" s="42" t="s">
        <v>75</v>
      </c>
      <c r="E24" s="43" t="s">
        <v>124</v>
      </c>
      <c r="F24" s="44" t="s">
        <v>120</v>
      </c>
      <c r="G24" s="45" t="s">
        <v>125</v>
      </c>
      <c r="H24" s="49">
        <v>100</v>
      </c>
      <c r="I24" s="40"/>
    </row>
    <row r="25" spans="1:9" ht="24">
      <c r="A25" s="29" t="s">
        <v>76</v>
      </c>
      <c r="B25" s="140">
        <v>871</v>
      </c>
      <c r="C25" s="29" t="s">
        <v>72</v>
      </c>
      <c r="D25" s="30" t="s">
        <v>77</v>
      </c>
      <c r="E25" s="23"/>
      <c r="F25" s="24"/>
      <c r="G25" s="25"/>
      <c r="H25" s="50" t="s">
        <v>68</v>
      </c>
      <c r="I25" s="51">
        <f>I26+I36</f>
        <v>3303.1</v>
      </c>
    </row>
    <row r="26" spans="1:9" ht="12.75">
      <c r="A26" s="52" t="s">
        <v>127</v>
      </c>
      <c r="B26" s="140">
        <v>871</v>
      </c>
      <c r="C26" s="34" t="s">
        <v>72</v>
      </c>
      <c r="D26" s="35" t="s">
        <v>77</v>
      </c>
      <c r="E26" s="36" t="s">
        <v>128</v>
      </c>
      <c r="F26" s="37" t="s">
        <v>169</v>
      </c>
      <c r="G26" s="38" t="s">
        <v>170</v>
      </c>
      <c r="H26" s="53"/>
      <c r="I26" s="51">
        <f>I30+I27</f>
        <v>3195.9</v>
      </c>
    </row>
    <row r="27" spans="1:9" ht="12.75">
      <c r="A27" s="52" t="s">
        <v>210</v>
      </c>
      <c r="B27" s="140">
        <v>871</v>
      </c>
      <c r="C27" s="34" t="s">
        <v>72</v>
      </c>
      <c r="D27" s="35" t="s">
        <v>77</v>
      </c>
      <c r="E27" s="36" t="s">
        <v>128</v>
      </c>
      <c r="F27" s="37" t="s">
        <v>129</v>
      </c>
      <c r="G27" s="54" t="s">
        <v>170</v>
      </c>
      <c r="H27" s="53"/>
      <c r="I27" s="51">
        <f>I28</f>
        <v>601.6</v>
      </c>
    </row>
    <row r="28" spans="1:9" ht="38.25">
      <c r="A28" s="46" t="s">
        <v>130</v>
      </c>
      <c r="B28" s="274">
        <v>871</v>
      </c>
      <c r="C28" s="41" t="s">
        <v>72</v>
      </c>
      <c r="D28" s="42" t="s">
        <v>77</v>
      </c>
      <c r="E28" s="43" t="s">
        <v>128</v>
      </c>
      <c r="F28" s="44" t="s">
        <v>129</v>
      </c>
      <c r="G28" s="45" t="s">
        <v>125</v>
      </c>
      <c r="H28" s="50"/>
      <c r="I28" s="51">
        <f>I29</f>
        <v>601.6</v>
      </c>
    </row>
    <row r="29" spans="1:10" ht="38.25">
      <c r="A29" s="55" t="s">
        <v>123</v>
      </c>
      <c r="B29" s="274">
        <v>871</v>
      </c>
      <c r="C29" s="41" t="s">
        <v>72</v>
      </c>
      <c r="D29" s="42" t="s">
        <v>77</v>
      </c>
      <c r="E29" s="43" t="s">
        <v>128</v>
      </c>
      <c r="F29" s="44" t="s">
        <v>129</v>
      </c>
      <c r="G29" s="45" t="s">
        <v>125</v>
      </c>
      <c r="H29" s="56" t="s">
        <v>41</v>
      </c>
      <c r="I29" s="57">
        <v>601.6</v>
      </c>
      <c r="J29" s="275"/>
    </row>
    <row r="30" spans="1:9" ht="12.75">
      <c r="A30" s="52" t="s">
        <v>132</v>
      </c>
      <c r="B30" s="140">
        <v>871</v>
      </c>
      <c r="C30" s="34" t="s">
        <v>72</v>
      </c>
      <c r="D30" s="35" t="s">
        <v>77</v>
      </c>
      <c r="E30" s="36" t="s">
        <v>128</v>
      </c>
      <c r="F30" s="37" t="s">
        <v>120</v>
      </c>
      <c r="G30" s="54" t="s">
        <v>170</v>
      </c>
      <c r="H30" s="53"/>
      <c r="I30" s="51">
        <f>I31+I33</f>
        <v>2594.3</v>
      </c>
    </row>
    <row r="31" spans="1:9" ht="38.25">
      <c r="A31" s="46" t="s">
        <v>130</v>
      </c>
      <c r="B31" s="274">
        <v>871</v>
      </c>
      <c r="C31" s="41" t="s">
        <v>72</v>
      </c>
      <c r="D31" s="42" t="s">
        <v>77</v>
      </c>
      <c r="E31" s="43" t="s">
        <v>128</v>
      </c>
      <c r="F31" s="44" t="s">
        <v>120</v>
      </c>
      <c r="G31" s="45" t="s">
        <v>125</v>
      </c>
      <c r="H31" s="50"/>
      <c r="I31" s="51">
        <f>I32</f>
        <v>2360.3</v>
      </c>
    </row>
    <row r="32" spans="1:10" ht="38.25">
      <c r="A32" s="55" t="s">
        <v>123</v>
      </c>
      <c r="B32" s="274">
        <v>871</v>
      </c>
      <c r="C32" s="41" t="s">
        <v>72</v>
      </c>
      <c r="D32" s="42" t="s">
        <v>77</v>
      </c>
      <c r="E32" s="43" t="s">
        <v>128</v>
      </c>
      <c r="F32" s="44" t="s">
        <v>120</v>
      </c>
      <c r="G32" s="45" t="s">
        <v>125</v>
      </c>
      <c r="H32" s="56" t="s">
        <v>41</v>
      </c>
      <c r="I32" s="57">
        <v>2360.3</v>
      </c>
      <c r="J32" s="138">
        <v>100</v>
      </c>
    </row>
    <row r="33" spans="1:9" ht="38.25">
      <c r="A33" s="46" t="s">
        <v>133</v>
      </c>
      <c r="B33" s="274">
        <v>871</v>
      </c>
      <c r="C33" s="41" t="s">
        <v>72</v>
      </c>
      <c r="D33" s="42" t="s">
        <v>77</v>
      </c>
      <c r="E33" s="43" t="s">
        <v>128</v>
      </c>
      <c r="F33" s="44" t="s">
        <v>120</v>
      </c>
      <c r="G33" s="45" t="s">
        <v>134</v>
      </c>
      <c r="H33" s="56"/>
      <c r="I33" s="57">
        <f>I34+I35</f>
        <v>234</v>
      </c>
    </row>
    <row r="34" spans="1:9" ht="12.75">
      <c r="A34" s="58" t="s">
        <v>43</v>
      </c>
      <c r="B34" s="274">
        <v>871</v>
      </c>
      <c r="C34" s="41" t="s">
        <v>72</v>
      </c>
      <c r="D34" s="42" t="s">
        <v>77</v>
      </c>
      <c r="E34" s="43" t="s">
        <v>128</v>
      </c>
      <c r="F34" s="44" t="s">
        <v>120</v>
      </c>
      <c r="G34" s="45" t="s">
        <v>134</v>
      </c>
      <c r="H34" s="56" t="s">
        <v>42</v>
      </c>
      <c r="I34" s="57">
        <v>180</v>
      </c>
    </row>
    <row r="35" spans="1:9" ht="12.75">
      <c r="A35" s="48" t="s">
        <v>40</v>
      </c>
      <c r="B35" s="274">
        <v>871</v>
      </c>
      <c r="C35" s="41" t="s">
        <v>72</v>
      </c>
      <c r="D35" s="42" t="s">
        <v>77</v>
      </c>
      <c r="E35" s="43" t="s">
        <v>128</v>
      </c>
      <c r="F35" s="44" t="s">
        <v>120</v>
      </c>
      <c r="G35" s="45" t="s">
        <v>134</v>
      </c>
      <c r="H35" s="50" t="s">
        <v>99</v>
      </c>
      <c r="I35" s="57">
        <v>54</v>
      </c>
    </row>
    <row r="36" spans="1:9" ht="12.75">
      <c r="A36" s="162" t="s">
        <v>137</v>
      </c>
      <c r="B36" s="140">
        <v>871</v>
      </c>
      <c r="C36" s="34" t="s">
        <v>72</v>
      </c>
      <c r="D36" s="35" t="s">
        <v>77</v>
      </c>
      <c r="E36" s="36" t="s">
        <v>138</v>
      </c>
      <c r="F36" s="37"/>
      <c r="G36" s="38"/>
      <c r="H36" s="53"/>
      <c r="I36" s="51">
        <f>I37</f>
        <v>107.2</v>
      </c>
    </row>
    <row r="37" spans="1:9" ht="38.25">
      <c r="A37" s="162" t="s">
        <v>228</v>
      </c>
      <c r="B37" s="140">
        <v>871</v>
      </c>
      <c r="C37" s="34" t="s">
        <v>72</v>
      </c>
      <c r="D37" s="35" t="s">
        <v>77</v>
      </c>
      <c r="E37" s="36" t="s">
        <v>138</v>
      </c>
      <c r="F37" s="37" t="s">
        <v>129</v>
      </c>
      <c r="G37" s="38"/>
      <c r="H37" s="53"/>
      <c r="I37" s="51">
        <f>I38+I40</f>
        <v>107.2</v>
      </c>
    </row>
    <row r="38" spans="1:9" ht="48">
      <c r="A38" s="203" t="s">
        <v>229</v>
      </c>
      <c r="B38" s="274">
        <v>871</v>
      </c>
      <c r="C38" s="41" t="s">
        <v>72</v>
      </c>
      <c r="D38" s="42" t="s">
        <v>77</v>
      </c>
      <c r="E38" s="43" t="s">
        <v>138</v>
      </c>
      <c r="F38" s="44" t="s">
        <v>129</v>
      </c>
      <c r="G38" s="45" t="s">
        <v>221</v>
      </c>
      <c r="H38" s="50"/>
      <c r="I38" s="57">
        <f>I39</f>
        <v>15.5</v>
      </c>
    </row>
    <row r="39" spans="1:9" ht="12.75">
      <c r="A39" s="48" t="s">
        <v>223</v>
      </c>
      <c r="B39" s="274">
        <v>871</v>
      </c>
      <c r="C39" s="41" t="s">
        <v>72</v>
      </c>
      <c r="D39" s="42" t="s">
        <v>77</v>
      </c>
      <c r="E39" s="43" t="s">
        <v>138</v>
      </c>
      <c r="F39" s="44" t="s">
        <v>129</v>
      </c>
      <c r="G39" s="45" t="s">
        <v>221</v>
      </c>
      <c r="H39" s="50" t="s">
        <v>222</v>
      </c>
      <c r="I39" s="57">
        <v>15.5</v>
      </c>
    </row>
    <row r="40" spans="1:9" ht="50.25" customHeight="1">
      <c r="A40" s="204" t="s">
        <v>230</v>
      </c>
      <c r="B40" s="274">
        <v>871</v>
      </c>
      <c r="C40" s="41" t="s">
        <v>72</v>
      </c>
      <c r="D40" s="42" t="s">
        <v>77</v>
      </c>
      <c r="E40" s="43" t="s">
        <v>138</v>
      </c>
      <c r="F40" s="44" t="s">
        <v>129</v>
      </c>
      <c r="G40" s="45" t="s">
        <v>224</v>
      </c>
      <c r="H40" s="50"/>
      <c r="I40" s="57">
        <f>I41</f>
        <v>91.7</v>
      </c>
    </row>
    <row r="41" spans="1:9" ht="12.75">
      <c r="A41" s="48" t="s">
        <v>223</v>
      </c>
      <c r="B41" s="274">
        <v>871</v>
      </c>
      <c r="C41" s="41" t="s">
        <v>72</v>
      </c>
      <c r="D41" s="42" t="s">
        <v>77</v>
      </c>
      <c r="E41" s="43" t="s">
        <v>138</v>
      </c>
      <c r="F41" s="44" t="s">
        <v>129</v>
      </c>
      <c r="G41" s="45" t="s">
        <v>224</v>
      </c>
      <c r="H41" s="50" t="s">
        <v>222</v>
      </c>
      <c r="I41" s="57">
        <v>91.7</v>
      </c>
    </row>
    <row r="42" spans="1:9" ht="29.25">
      <c r="A42" s="205" t="s">
        <v>100</v>
      </c>
      <c r="B42" s="140">
        <v>871</v>
      </c>
      <c r="C42" s="206" t="s">
        <v>72</v>
      </c>
      <c r="D42" s="207" t="s">
        <v>101</v>
      </c>
      <c r="E42" s="208"/>
      <c r="F42" s="209"/>
      <c r="G42" s="210"/>
      <c r="H42" s="211"/>
      <c r="I42" s="212">
        <f>I43</f>
        <v>68.8</v>
      </c>
    </row>
    <row r="43" spans="1:9" ht="14.25">
      <c r="A43" s="213" t="s">
        <v>137</v>
      </c>
      <c r="B43" s="285">
        <v>871</v>
      </c>
      <c r="C43" s="214" t="s">
        <v>72</v>
      </c>
      <c r="D43" s="215" t="s">
        <v>101</v>
      </c>
      <c r="E43" s="216" t="s">
        <v>138</v>
      </c>
      <c r="F43" s="217"/>
      <c r="G43" s="218"/>
      <c r="H43" s="219"/>
      <c r="I43" s="220">
        <f>I44</f>
        <v>68.8</v>
      </c>
    </row>
    <row r="44" spans="1:9" ht="39">
      <c r="A44" s="162" t="s">
        <v>228</v>
      </c>
      <c r="B44" s="274">
        <v>871</v>
      </c>
      <c r="C44" s="164" t="s">
        <v>72</v>
      </c>
      <c r="D44" s="165" t="s">
        <v>101</v>
      </c>
      <c r="E44" s="149" t="s">
        <v>138</v>
      </c>
      <c r="F44" s="150" t="s">
        <v>129</v>
      </c>
      <c r="G44" s="158"/>
      <c r="H44" s="221"/>
      <c r="I44" s="222">
        <f>I45+I47</f>
        <v>68.8</v>
      </c>
    </row>
    <row r="45" spans="1:9" ht="48.75">
      <c r="A45" s="223" t="s">
        <v>231</v>
      </c>
      <c r="B45" s="274">
        <v>871</v>
      </c>
      <c r="C45" s="183" t="s">
        <v>72</v>
      </c>
      <c r="D45" s="200" t="s">
        <v>101</v>
      </c>
      <c r="E45" s="156" t="s">
        <v>138</v>
      </c>
      <c r="F45" s="157" t="s">
        <v>129</v>
      </c>
      <c r="G45" s="158" t="s">
        <v>226</v>
      </c>
      <c r="H45" s="221"/>
      <c r="I45" s="222">
        <f>I46</f>
        <v>21.8</v>
      </c>
    </row>
    <row r="46" spans="1:9" ht="15">
      <c r="A46" s="155" t="s">
        <v>137</v>
      </c>
      <c r="B46" s="274">
        <v>871</v>
      </c>
      <c r="C46" s="183" t="s">
        <v>72</v>
      </c>
      <c r="D46" s="200" t="s">
        <v>101</v>
      </c>
      <c r="E46" s="156" t="s">
        <v>138</v>
      </c>
      <c r="F46" s="157" t="s">
        <v>129</v>
      </c>
      <c r="G46" s="158" t="s">
        <v>226</v>
      </c>
      <c r="H46" s="221" t="s">
        <v>225</v>
      </c>
      <c r="I46" s="222">
        <v>21.8</v>
      </c>
    </row>
    <row r="47" spans="1:9" ht="60.75">
      <c r="A47" s="223" t="s">
        <v>232</v>
      </c>
      <c r="B47" s="274">
        <v>871</v>
      </c>
      <c r="C47" s="183" t="s">
        <v>72</v>
      </c>
      <c r="D47" s="200" t="s">
        <v>101</v>
      </c>
      <c r="E47" s="156" t="s">
        <v>138</v>
      </c>
      <c r="F47" s="157" t="s">
        <v>129</v>
      </c>
      <c r="G47" s="158" t="s">
        <v>227</v>
      </c>
      <c r="H47" s="221"/>
      <c r="I47" s="222">
        <f>I48</f>
        <v>47</v>
      </c>
    </row>
    <row r="48" spans="1:9" ht="15">
      <c r="A48" s="155" t="s">
        <v>137</v>
      </c>
      <c r="B48" s="274">
        <v>871</v>
      </c>
      <c r="C48" s="183" t="s">
        <v>72</v>
      </c>
      <c r="D48" s="200" t="s">
        <v>101</v>
      </c>
      <c r="E48" s="156" t="s">
        <v>138</v>
      </c>
      <c r="F48" s="157" t="s">
        <v>129</v>
      </c>
      <c r="G48" s="158" t="s">
        <v>227</v>
      </c>
      <c r="H48" s="221" t="s">
        <v>225</v>
      </c>
      <c r="I48" s="222">
        <v>47</v>
      </c>
    </row>
    <row r="49" spans="1:9" ht="12.75">
      <c r="A49" s="61" t="s">
        <v>61</v>
      </c>
      <c r="B49" s="140">
        <v>871</v>
      </c>
      <c r="C49" s="29" t="s">
        <v>140</v>
      </c>
      <c r="D49" s="30" t="s">
        <v>141</v>
      </c>
      <c r="E49" s="43"/>
      <c r="F49" s="44"/>
      <c r="G49" s="45"/>
      <c r="H49" s="56"/>
      <c r="I49" s="51">
        <f>I50</f>
        <v>30</v>
      </c>
    </row>
    <row r="50" spans="1:9" ht="12.75">
      <c r="A50" s="52" t="s">
        <v>61</v>
      </c>
      <c r="B50" s="140">
        <v>871</v>
      </c>
      <c r="C50" s="34" t="s">
        <v>72</v>
      </c>
      <c r="D50" s="35" t="s">
        <v>141</v>
      </c>
      <c r="E50" s="36" t="s">
        <v>142</v>
      </c>
      <c r="F50" s="37" t="s">
        <v>169</v>
      </c>
      <c r="G50" s="38" t="s">
        <v>170</v>
      </c>
      <c r="H50" s="53"/>
      <c r="I50" s="51">
        <f>I51</f>
        <v>30</v>
      </c>
    </row>
    <row r="51" spans="1:9" ht="12.75">
      <c r="A51" s="52" t="s">
        <v>62</v>
      </c>
      <c r="B51" s="140">
        <v>871</v>
      </c>
      <c r="C51" s="41" t="s">
        <v>72</v>
      </c>
      <c r="D51" s="42" t="s">
        <v>141</v>
      </c>
      <c r="E51" s="43" t="s">
        <v>142</v>
      </c>
      <c r="F51" s="44" t="s">
        <v>129</v>
      </c>
      <c r="G51" s="45" t="s">
        <v>170</v>
      </c>
      <c r="H51" s="56"/>
      <c r="I51" s="57">
        <f>I52</f>
        <v>30</v>
      </c>
    </row>
    <row r="52" spans="1:9" ht="25.5">
      <c r="A52" s="62" t="s">
        <v>143</v>
      </c>
      <c r="B52" s="274">
        <v>871</v>
      </c>
      <c r="C52" s="41" t="s">
        <v>72</v>
      </c>
      <c r="D52" s="42" t="s">
        <v>141</v>
      </c>
      <c r="E52" s="43" t="s">
        <v>142</v>
      </c>
      <c r="F52" s="44" t="s">
        <v>129</v>
      </c>
      <c r="G52" s="45" t="s">
        <v>144</v>
      </c>
      <c r="H52" s="56"/>
      <c r="I52" s="57">
        <f>I53</f>
        <v>30</v>
      </c>
    </row>
    <row r="53" spans="1:9" ht="12.75">
      <c r="A53" s="48" t="s">
        <v>36</v>
      </c>
      <c r="B53" s="274">
        <v>871</v>
      </c>
      <c r="C53" s="41" t="s">
        <v>72</v>
      </c>
      <c r="D53" s="42" t="s">
        <v>141</v>
      </c>
      <c r="E53" s="43" t="s">
        <v>142</v>
      </c>
      <c r="F53" s="44" t="s">
        <v>129</v>
      </c>
      <c r="G53" s="45" t="s">
        <v>144</v>
      </c>
      <c r="H53" s="56" t="s">
        <v>35</v>
      </c>
      <c r="I53" s="57">
        <v>30</v>
      </c>
    </row>
    <row r="54" spans="1:9" ht="12.75">
      <c r="A54" s="61" t="s">
        <v>84</v>
      </c>
      <c r="B54" s="140">
        <v>871</v>
      </c>
      <c r="C54" s="29" t="s">
        <v>72</v>
      </c>
      <c r="D54" s="30" t="s">
        <v>104</v>
      </c>
      <c r="E54" s="43"/>
      <c r="F54" s="44"/>
      <c r="G54" s="45"/>
      <c r="H54" s="56"/>
      <c r="I54" s="51">
        <f>I55+I59+I63+I70+I78+I85</f>
        <v>588.4000000000001</v>
      </c>
    </row>
    <row r="55" spans="1:9" ht="12.75">
      <c r="A55" s="52" t="s">
        <v>137</v>
      </c>
      <c r="B55" s="140">
        <v>871</v>
      </c>
      <c r="C55" s="34" t="s">
        <v>72</v>
      </c>
      <c r="D55" s="35" t="s">
        <v>104</v>
      </c>
      <c r="E55" s="36" t="s">
        <v>138</v>
      </c>
      <c r="F55" s="37"/>
      <c r="G55" s="38" t="s">
        <v>170</v>
      </c>
      <c r="H55" s="53"/>
      <c r="I55" s="51">
        <f>I56</f>
        <v>45.3</v>
      </c>
    </row>
    <row r="56" spans="1:9" ht="38.25">
      <c r="A56" s="52" t="s">
        <v>146</v>
      </c>
      <c r="B56" s="140">
        <v>871</v>
      </c>
      <c r="C56" s="34" t="s">
        <v>72</v>
      </c>
      <c r="D56" s="35" t="s">
        <v>104</v>
      </c>
      <c r="E56" s="36" t="s">
        <v>138</v>
      </c>
      <c r="F56" s="37" t="s">
        <v>147</v>
      </c>
      <c r="G56" s="45" t="s">
        <v>170</v>
      </c>
      <c r="H56" s="56"/>
      <c r="I56" s="51">
        <f>I57</f>
        <v>45.3</v>
      </c>
    </row>
    <row r="57" spans="1:9" ht="36">
      <c r="A57" s="59" t="s">
        <v>181</v>
      </c>
      <c r="B57" s="274">
        <v>871</v>
      </c>
      <c r="C57" s="41" t="s">
        <v>72</v>
      </c>
      <c r="D57" s="42" t="s">
        <v>104</v>
      </c>
      <c r="E57" s="43" t="s">
        <v>138</v>
      </c>
      <c r="F57" s="44" t="s">
        <v>147</v>
      </c>
      <c r="G57" s="45" t="s">
        <v>148</v>
      </c>
      <c r="H57" s="63"/>
      <c r="I57" s="57">
        <f>I58</f>
        <v>45.3</v>
      </c>
    </row>
    <row r="58" spans="1:9" ht="25.5">
      <c r="A58" s="48" t="s">
        <v>45</v>
      </c>
      <c r="B58" s="274">
        <v>871</v>
      </c>
      <c r="C58" s="41" t="s">
        <v>72</v>
      </c>
      <c r="D58" s="42" t="s">
        <v>104</v>
      </c>
      <c r="E58" s="43" t="s">
        <v>138</v>
      </c>
      <c r="F58" s="44" t="s">
        <v>147</v>
      </c>
      <c r="G58" s="45" t="s">
        <v>148</v>
      </c>
      <c r="H58" s="63" t="s">
        <v>44</v>
      </c>
      <c r="I58" s="57">
        <v>45.3</v>
      </c>
    </row>
    <row r="59" spans="1:9" ht="25.5" hidden="1">
      <c r="A59" s="52" t="s">
        <v>145</v>
      </c>
      <c r="B59" s="140">
        <v>871</v>
      </c>
      <c r="C59" s="34" t="s">
        <v>72</v>
      </c>
      <c r="D59" s="35">
        <v>13</v>
      </c>
      <c r="E59" s="36">
        <v>13</v>
      </c>
      <c r="F59" s="37" t="s">
        <v>169</v>
      </c>
      <c r="G59" s="38" t="s">
        <v>170</v>
      </c>
      <c r="H59" s="53"/>
      <c r="I59" s="51">
        <f>I60</f>
        <v>0</v>
      </c>
    </row>
    <row r="60" spans="1:9" ht="38.25" hidden="1">
      <c r="A60" s="28" t="s">
        <v>149</v>
      </c>
      <c r="B60" s="140">
        <v>871</v>
      </c>
      <c r="C60" s="34" t="s">
        <v>72</v>
      </c>
      <c r="D60" s="35" t="s">
        <v>104</v>
      </c>
      <c r="E60" s="36" t="s">
        <v>104</v>
      </c>
      <c r="F60" s="37" t="s">
        <v>129</v>
      </c>
      <c r="G60" s="45" t="s">
        <v>170</v>
      </c>
      <c r="H60" s="64"/>
      <c r="I60" s="65">
        <f>I61</f>
        <v>0</v>
      </c>
    </row>
    <row r="61" spans="1:9" ht="51" hidden="1">
      <c r="A61" s="66" t="s">
        <v>151</v>
      </c>
      <c r="B61" s="274">
        <v>871</v>
      </c>
      <c r="C61" s="41" t="s">
        <v>72</v>
      </c>
      <c r="D61" s="42" t="s">
        <v>104</v>
      </c>
      <c r="E61" s="43" t="s">
        <v>104</v>
      </c>
      <c r="F61" s="44" t="s">
        <v>129</v>
      </c>
      <c r="G61" s="45" t="s">
        <v>150</v>
      </c>
      <c r="H61" s="63"/>
      <c r="I61" s="65">
        <f>I62</f>
        <v>0</v>
      </c>
    </row>
    <row r="62" spans="1:9" ht="12.75" hidden="1">
      <c r="A62" s="48" t="s">
        <v>135</v>
      </c>
      <c r="B62" s="274">
        <v>871</v>
      </c>
      <c r="C62" s="41" t="s">
        <v>72</v>
      </c>
      <c r="D62" s="42" t="s">
        <v>104</v>
      </c>
      <c r="E62" s="43" t="s">
        <v>104</v>
      </c>
      <c r="F62" s="44" t="s">
        <v>129</v>
      </c>
      <c r="G62" s="45" t="s">
        <v>150</v>
      </c>
      <c r="H62" s="63" t="s">
        <v>136</v>
      </c>
      <c r="I62" s="65"/>
    </row>
    <row r="63" spans="1:9" ht="25.5">
      <c r="A63" s="52" t="s">
        <v>152</v>
      </c>
      <c r="B63" s="140">
        <v>871</v>
      </c>
      <c r="C63" s="34" t="s">
        <v>72</v>
      </c>
      <c r="D63" s="35" t="s">
        <v>104</v>
      </c>
      <c r="E63" s="36" t="s">
        <v>95</v>
      </c>
      <c r="F63" s="37" t="s">
        <v>169</v>
      </c>
      <c r="G63" s="38" t="s">
        <v>170</v>
      </c>
      <c r="H63" s="53"/>
      <c r="I63" s="51">
        <f>I64+I67</f>
        <v>20</v>
      </c>
    </row>
    <row r="64" spans="1:9" ht="38.25">
      <c r="A64" s="33" t="s">
        <v>153</v>
      </c>
      <c r="B64" s="140">
        <v>871</v>
      </c>
      <c r="C64" s="34" t="s">
        <v>72</v>
      </c>
      <c r="D64" s="35" t="s">
        <v>104</v>
      </c>
      <c r="E64" s="36" t="s">
        <v>95</v>
      </c>
      <c r="F64" s="37" t="s">
        <v>129</v>
      </c>
      <c r="G64" s="38" t="s">
        <v>170</v>
      </c>
      <c r="H64" s="67"/>
      <c r="I64" s="27">
        <f>I65</f>
        <v>20</v>
      </c>
    </row>
    <row r="65" spans="1:9" ht="51">
      <c r="A65" s="48" t="s">
        <v>155</v>
      </c>
      <c r="B65" s="274">
        <v>871</v>
      </c>
      <c r="C65" s="41" t="s">
        <v>72</v>
      </c>
      <c r="D65" s="42" t="s">
        <v>104</v>
      </c>
      <c r="E65" s="43" t="s">
        <v>95</v>
      </c>
      <c r="F65" s="44" t="s">
        <v>129</v>
      </c>
      <c r="G65" s="45" t="s">
        <v>154</v>
      </c>
      <c r="H65" s="69"/>
      <c r="I65" s="65">
        <f>I66</f>
        <v>20</v>
      </c>
    </row>
    <row r="66" spans="1:9" ht="12.75">
      <c r="A66" s="58" t="s">
        <v>43</v>
      </c>
      <c r="B66" s="274">
        <v>871</v>
      </c>
      <c r="C66" s="41" t="s">
        <v>72</v>
      </c>
      <c r="D66" s="42" t="s">
        <v>104</v>
      </c>
      <c r="E66" s="43" t="s">
        <v>95</v>
      </c>
      <c r="F66" s="44" t="s">
        <v>129</v>
      </c>
      <c r="G66" s="45" t="s">
        <v>154</v>
      </c>
      <c r="H66" s="69" t="s">
        <v>42</v>
      </c>
      <c r="I66" s="65">
        <f>100-80</f>
        <v>20</v>
      </c>
    </row>
    <row r="67" spans="1:9" ht="0.75" customHeight="1">
      <c r="A67" s="33" t="s">
        <v>156</v>
      </c>
      <c r="B67" s="140">
        <v>871</v>
      </c>
      <c r="C67" s="34" t="s">
        <v>72</v>
      </c>
      <c r="D67" s="35" t="s">
        <v>104</v>
      </c>
      <c r="E67" s="36" t="s">
        <v>95</v>
      </c>
      <c r="F67" s="37" t="s">
        <v>120</v>
      </c>
      <c r="G67" s="38" t="s">
        <v>170</v>
      </c>
      <c r="H67" s="35"/>
      <c r="I67" s="27">
        <f>I68</f>
        <v>0</v>
      </c>
    </row>
    <row r="68" spans="1:9" ht="51" hidden="1">
      <c r="A68" s="48" t="s">
        <v>157</v>
      </c>
      <c r="B68" s="274">
        <v>871</v>
      </c>
      <c r="C68" s="41" t="s">
        <v>72</v>
      </c>
      <c r="D68" s="42" t="s">
        <v>104</v>
      </c>
      <c r="E68" s="43" t="s">
        <v>95</v>
      </c>
      <c r="F68" s="44" t="s">
        <v>120</v>
      </c>
      <c r="G68" s="45" t="s">
        <v>158</v>
      </c>
      <c r="H68" s="69"/>
      <c r="I68" s="65">
        <f>I69</f>
        <v>0</v>
      </c>
    </row>
    <row r="69" spans="1:10" ht="12.75" hidden="1">
      <c r="A69" s="58" t="s">
        <v>43</v>
      </c>
      <c r="B69" s="274">
        <v>871</v>
      </c>
      <c r="C69" s="41" t="s">
        <v>72</v>
      </c>
      <c r="D69" s="42" t="s">
        <v>104</v>
      </c>
      <c r="E69" s="43" t="s">
        <v>95</v>
      </c>
      <c r="F69" s="44" t="s">
        <v>120</v>
      </c>
      <c r="G69" s="45" t="s">
        <v>158</v>
      </c>
      <c r="H69" s="69" t="s">
        <v>42</v>
      </c>
      <c r="I69" s="65">
        <v>0</v>
      </c>
      <c r="J69" s="138">
        <v>-50</v>
      </c>
    </row>
    <row r="70" spans="1:9" ht="25.5">
      <c r="A70" s="52" t="s">
        <v>220</v>
      </c>
      <c r="B70" s="140">
        <v>871</v>
      </c>
      <c r="C70" s="34" t="s">
        <v>72</v>
      </c>
      <c r="D70" s="35" t="s">
        <v>104</v>
      </c>
      <c r="E70" s="36" t="s">
        <v>75</v>
      </c>
      <c r="F70" s="37"/>
      <c r="G70" s="38"/>
      <c r="H70" s="53"/>
      <c r="I70" s="51">
        <f>I71</f>
        <v>299.8</v>
      </c>
    </row>
    <row r="71" spans="1:9" ht="38.25">
      <c r="A71" s="33" t="s">
        <v>286</v>
      </c>
      <c r="B71" s="274">
        <v>871</v>
      </c>
      <c r="C71" s="34" t="s">
        <v>72</v>
      </c>
      <c r="D71" s="35" t="s">
        <v>104</v>
      </c>
      <c r="E71" s="36" t="s">
        <v>75</v>
      </c>
      <c r="F71" s="37" t="s">
        <v>129</v>
      </c>
      <c r="G71" s="38" t="s">
        <v>170</v>
      </c>
      <c r="H71" s="67"/>
      <c r="I71" s="27">
        <f>I72+I76+I74</f>
        <v>299.8</v>
      </c>
    </row>
    <row r="72" spans="1:9" ht="0.75" customHeight="1">
      <c r="A72" s="48" t="s">
        <v>287</v>
      </c>
      <c r="B72" s="274">
        <v>871</v>
      </c>
      <c r="C72" s="41" t="s">
        <v>72</v>
      </c>
      <c r="D72" s="42" t="s">
        <v>104</v>
      </c>
      <c r="E72" s="43" t="s">
        <v>75</v>
      </c>
      <c r="F72" s="44" t="s">
        <v>129</v>
      </c>
      <c r="G72" s="45" t="s">
        <v>162</v>
      </c>
      <c r="H72" s="69"/>
      <c r="I72" s="65">
        <f>I73</f>
        <v>0</v>
      </c>
    </row>
    <row r="73" spans="1:9" ht="12.75" hidden="1">
      <c r="A73" s="58" t="s">
        <v>43</v>
      </c>
      <c r="B73" s="274">
        <v>871</v>
      </c>
      <c r="C73" s="41" t="s">
        <v>72</v>
      </c>
      <c r="D73" s="42" t="s">
        <v>104</v>
      </c>
      <c r="E73" s="43" t="s">
        <v>75</v>
      </c>
      <c r="F73" s="44" t="s">
        <v>129</v>
      </c>
      <c r="G73" s="45" t="s">
        <v>162</v>
      </c>
      <c r="H73" s="69" t="s">
        <v>42</v>
      </c>
      <c r="I73" s="65">
        <v>0</v>
      </c>
    </row>
    <row r="74" spans="1:9" ht="51">
      <c r="A74" s="48" t="s">
        <v>288</v>
      </c>
      <c r="B74" s="274">
        <v>871</v>
      </c>
      <c r="C74" s="41" t="s">
        <v>72</v>
      </c>
      <c r="D74" s="42" t="s">
        <v>104</v>
      </c>
      <c r="E74" s="43" t="s">
        <v>75</v>
      </c>
      <c r="F74" s="44" t="s">
        <v>129</v>
      </c>
      <c r="G74" s="45" t="s">
        <v>211</v>
      </c>
      <c r="H74" s="69"/>
      <c r="I74" s="65">
        <f>I75</f>
        <v>40.8</v>
      </c>
    </row>
    <row r="75" spans="1:9" ht="12.75">
      <c r="A75" s="58" t="s">
        <v>43</v>
      </c>
      <c r="B75" s="274">
        <v>871</v>
      </c>
      <c r="C75" s="41" t="s">
        <v>72</v>
      </c>
      <c r="D75" s="42" t="s">
        <v>104</v>
      </c>
      <c r="E75" s="43" t="s">
        <v>75</v>
      </c>
      <c r="F75" s="44" t="s">
        <v>129</v>
      </c>
      <c r="G75" s="45" t="s">
        <v>211</v>
      </c>
      <c r="H75" s="69" t="s">
        <v>42</v>
      </c>
      <c r="I75" s="65">
        <v>40.8</v>
      </c>
    </row>
    <row r="76" spans="1:9" ht="63.75">
      <c r="A76" s="48" t="s">
        <v>289</v>
      </c>
      <c r="B76" s="274">
        <v>871</v>
      </c>
      <c r="C76" s="41" t="s">
        <v>72</v>
      </c>
      <c r="D76" s="42" t="s">
        <v>104</v>
      </c>
      <c r="E76" s="43" t="s">
        <v>75</v>
      </c>
      <c r="F76" s="44" t="s">
        <v>129</v>
      </c>
      <c r="G76" s="45" t="s">
        <v>163</v>
      </c>
      <c r="H76" s="69"/>
      <c r="I76" s="65">
        <f>I77</f>
        <v>259</v>
      </c>
    </row>
    <row r="77" spans="1:9" ht="12.75">
      <c r="A77" s="58" t="s">
        <v>43</v>
      </c>
      <c r="B77" s="274">
        <v>871</v>
      </c>
      <c r="C77" s="41" t="s">
        <v>72</v>
      </c>
      <c r="D77" s="42" t="s">
        <v>104</v>
      </c>
      <c r="E77" s="43" t="s">
        <v>75</v>
      </c>
      <c r="F77" s="44" t="s">
        <v>129</v>
      </c>
      <c r="G77" s="45" t="s">
        <v>163</v>
      </c>
      <c r="H77" s="69" t="s">
        <v>42</v>
      </c>
      <c r="I77" s="65">
        <v>259</v>
      </c>
    </row>
    <row r="78" spans="1:9" ht="12.75">
      <c r="A78" s="52" t="s">
        <v>233</v>
      </c>
      <c r="B78" s="140">
        <v>871</v>
      </c>
      <c r="C78" s="70" t="s">
        <v>72</v>
      </c>
      <c r="D78" s="71" t="s">
        <v>104</v>
      </c>
      <c r="E78" s="36" t="s">
        <v>128</v>
      </c>
      <c r="F78" s="37" t="s">
        <v>169</v>
      </c>
      <c r="G78" s="38" t="s">
        <v>170</v>
      </c>
      <c r="H78" s="53"/>
      <c r="I78" s="51">
        <f>I79+I82</f>
        <v>208.3</v>
      </c>
    </row>
    <row r="79" spans="1:9" ht="25.5">
      <c r="A79" s="33" t="s">
        <v>212</v>
      </c>
      <c r="B79" s="140">
        <v>871</v>
      </c>
      <c r="C79" s="70" t="s">
        <v>72</v>
      </c>
      <c r="D79" s="71" t="s">
        <v>104</v>
      </c>
      <c r="E79" s="36" t="s">
        <v>128</v>
      </c>
      <c r="F79" s="37" t="s">
        <v>120</v>
      </c>
      <c r="G79" s="38" t="s">
        <v>170</v>
      </c>
      <c r="H79" s="72"/>
      <c r="I79" s="51">
        <f>I80</f>
        <v>83.6</v>
      </c>
    </row>
    <row r="80" spans="1:9" ht="12.75">
      <c r="A80" s="48" t="s">
        <v>213</v>
      </c>
      <c r="B80" s="274">
        <v>871</v>
      </c>
      <c r="C80" s="73" t="s">
        <v>72</v>
      </c>
      <c r="D80" s="74" t="s">
        <v>104</v>
      </c>
      <c r="E80" s="43" t="s">
        <v>128</v>
      </c>
      <c r="F80" s="44" t="s">
        <v>120</v>
      </c>
      <c r="G80" s="45" t="s">
        <v>214</v>
      </c>
      <c r="H80" s="75"/>
      <c r="I80" s="57">
        <f>I81</f>
        <v>83.6</v>
      </c>
    </row>
    <row r="81" spans="1:10" ht="12.75">
      <c r="A81" s="58" t="s">
        <v>43</v>
      </c>
      <c r="B81" s="274">
        <v>871</v>
      </c>
      <c r="C81" s="73" t="s">
        <v>72</v>
      </c>
      <c r="D81" s="74" t="s">
        <v>104</v>
      </c>
      <c r="E81" s="43" t="s">
        <v>128</v>
      </c>
      <c r="F81" s="44" t="s">
        <v>120</v>
      </c>
      <c r="G81" s="45" t="s">
        <v>214</v>
      </c>
      <c r="H81" s="75" t="s">
        <v>42</v>
      </c>
      <c r="I81" s="57">
        <v>83.6</v>
      </c>
      <c r="J81" s="138">
        <v>-100</v>
      </c>
    </row>
    <row r="82" spans="1:9" ht="38.25">
      <c r="A82" s="52" t="s">
        <v>115</v>
      </c>
      <c r="B82" s="274">
        <v>871</v>
      </c>
      <c r="C82" s="34" t="s">
        <v>72</v>
      </c>
      <c r="D82" s="35" t="s">
        <v>104</v>
      </c>
      <c r="E82" s="36" t="s">
        <v>128</v>
      </c>
      <c r="F82" s="37" t="s">
        <v>147</v>
      </c>
      <c r="G82" s="38" t="s">
        <v>170</v>
      </c>
      <c r="H82" s="76"/>
      <c r="I82" s="51">
        <f>I83</f>
        <v>124.7</v>
      </c>
    </row>
    <row r="83" spans="1:9" ht="51">
      <c r="A83" s="77" t="s">
        <v>164</v>
      </c>
      <c r="B83" s="274">
        <v>871</v>
      </c>
      <c r="C83" s="41" t="s">
        <v>72</v>
      </c>
      <c r="D83" s="42" t="s">
        <v>104</v>
      </c>
      <c r="E83" s="43" t="s">
        <v>128</v>
      </c>
      <c r="F83" s="44" t="s">
        <v>147</v>
      </c>
      <c r="G83" s="45" t="s">
        <v>165</v>
      </c>
      <c r="H83" s="56"/>
      <c r="I83" s="57">
        <f>I84</f>
        <v>124.7</v>
      </c>
    </row>
    <row r="84" spans="1:9" ht="38.25">
      <c r="A84" s="48" t="s">
        <v>37</v>
      </c>
      <c r="B84" s="274">
        <v>871</v>
      </c>
      <c r="C84" s="41" t="s">
        <v>72</v>
      </c>
      <c r="D84" s="42" t="s">
        <v>104</v>
      </c>
      <c r="E84" s="43" t="s">
        <v>128</v>
      </c>
      <c r="F84" s="44" t="s">
        <v>147</v>
      </c>
      <c r="G84" s="45" t="s">
        <v>165</v>
      </c>
      <c r="H84" s="56" t="s">
        <v>46</v>
      </c>
      <c r="I84" s="57">
        <v>124.7</v>
      </c>
    </row>
    <row r="85" spans="1:9" ht="12.75">
      <c r="A85" s="52" t="s">
        <v>166</v>
      </c>
      <c r="B85" s="140">
        <v>871</v>
      </c>
      <c r="C85" s="34" t="s">
        <v>72</v>
      </c>
      <c r="D85" s="35" t="s">
        <v>104</v>
      </c>
      <c r="E85" s="36" t="s">
        <v>113</v>
      </c>
      <c r="F85" s="37"/>
      <c r="G85" s="38"/>
      <c r="H85" s="76"/>
      <c r="I85" s="51">
        <f>I86</f>
        <v>15</v>
      </c>
    </row>
    <row r="86" spans="1:9" ht="12.75">
      <c r="A86" s="52" t="s">
        <v>167</v>
      </c>
      <c r="B86" s="140">
        <v>871</v>
      </c>
      <c r="C86" s="34" t="s">
        <v>72</v>
      </c>
      <c r="D86" s="35" t="s">
        <v>104</v>
      </c>
      <c r="E86" s="36" t="s">
        <v>113</v>
      </c>
      <c r="F86" s="37" t="s">
        <v>171</v>
      </c>
      <c r="G86" s="38" t="s">
        <v>170</v>
      </c>
      <c r="H86" s="76"/>
      <c r="I86" s="51">
        <f>I87</f>
        <v>15</v>
      </c>
    </row>
    <row r="87" spans="1:9" ht="12.75">
      <c r="A87" s="48" t="s">
        <v>39</v>
      </c>
      <c r="B87" s="274">
        <v>871</v>
      </c>
      <c r="C87" s="41" t="s">
        <v>72</v>
      </c>
      <c r="D87" s="42" t="s">
        <v>104</v>
      </c>
      <c r="E87" s="43" t="s">
        <v>113</v>
      </c>
      <c r="F87" s="44" t="s">
        <v>171</v>
      </c>
      <c r="G87" s="45" t="s">
        <v>38</v>
      </c>
      <c r="H87" s="56"/>
      <c r="I87" s="57">
        <f>I88</f>
        <v>15</v>
      </c>
    </row>
    <row r="88" spans="1:9" ht="12.75">
      <c r="A88" s="48" t="s">
        <v>40</v>
      </c>
      <c r="B88" s="274">
        <v>871</v>
      </c>
      <c r="C88" s="41" t="s">
        <v>72</v>
      </c>
      <c r="D88" s="42" t="s">
        <v>104</v>
      </c>
      <c r="E88" s="43" t="s">
        <v>113</v>
      </c>
      <c r="F88" s="44" t="s">
        <v>171</v>
      </c>
      <c r="G88" s="45" t="s">
        <v>38</v>
      </c>
      <c r="H88" s="56" t="s">
        <v>99</v>
      </c>
      <c r="I88" s="57">
        <v>15</v>
      </c>
    </row>
    <row r="89" spans="1:9" ht="14.25">
      <c r="A89" s="20" t="s">
        <v>79</v>
      </c>
      <c r="B89" s="140">
        <v>871</v>
      </c>
      <c r="C89" s="78" t="s">
        <v>75</v>
      </c>
      <c r="D89" s="78" t="s">
        <v>69</v>
      </c>
      <c r="E89" s="79"/>
      <c r="F89" s="80"/>
      <c r="G89" s="81" t="s">
        <v>70</v>
      </c>
      <c r="H89" s="26" t="s">
        <v>68</v>
      </c>
      <c r="I89" s="27">
        <f>I90</f>
        <v>199.8</v>
      </c>
    </row>
    <row r="90" spans="1:9" ht="14.25">
      <c r="A90" s="82" t="s">
        <v>63</v>
      </c>
      <c r="B90" s="140">
        <v>871</v>
      </c>
      <c r="C90" s="78" t="s">
        <v>75</v>
      </c>
      <c r="D90" s="83" t="s">
        <v>73</v>
      </c>
      <c r="E90" s="84"/>
      <c r="F90" s="85"/>
      <c r="G90" s="86" t="s">
        <v>70</v>
      </c>
      <c r="H90" s="26" t="s">
        <v>68</v>
      </c>
      <c r="I90" s="27">
        <f>I91</f>
        <v>199.8</v>
      </c>
    </row>
    <row r="91" spans="1:9" ht="12.75">
      <c r="A91" s="52" t="s">
        <v>166</v>
      </c>
      <c r="B91" s="140">
        <v>871</v>
      </c>
      <c r="C91" s="34" t="s">
        <v>75</v>
      </c>
      <c r="D91" s="35" t="s">
        <v>73</v>
      </c>
      <c r="E91" s="36" t="s">
        <v>113</v>
      </c>
      <c r="F91" s="37" t="s">
        <v>169</v>
      </c>
      <c r="G91" s="38" t="s">
        <v>170</v>
      </c>
      <c r="H91" s="53"/>
      <c r="I91" s="51">
        <f>I92</f>
        <v>199.8</v>
      </c>
    </row>
    <row r="92" spans="1:9" ht="12.75">
      <c r="A92" s="48" t="s">
        <v>167</v>
      </c>
      <c r="B92" s="274">
        <v>871</v>
      </c>
      <c r="C92" s="41" t="s">
        <v>75</v>
      </c>
      <c r="D92" s="42" t="s">
        <v>73</v>
      </c>
      <c r="E92" s="79" t="s">
        <v>113</v>
      </c>
      <c r="F92" s="80" t="s">
        <v>171</v>
      </c>
      <c r="G92" s="81" t="s">
        <v>170</v>
      </c>
      <c r="H92" s="87"/>
      <c r="I92" s="65">
        <f>I93</f>
        <v>199.8</v>
      </c>
    </row>
    <row r="93" spans="1:9" ht="25.5">
      <c r="A93" s="48" t="s">
        <v>168</v>
      </c>
      <c r="B93" s="274">
        <v>871</v>
      </c>
      <c r="C93" s="41" t="s">
        <v>75</v>
      </c>
      <c r="D93" s="42" t="s">
        <v>73</v>
      </c>
      <c r="E93" s="79" t="s">
        <v>113</v>
      </c>
      <c r="F93" s="80" t="s">
        <v>171</v>
      </c>
      <c r="G93" s="81" t="s">
        <v>172</v>
      </c>
      <c r="H93" s="87"/>
      <c r="I93" s="88">
        <f>I94+I95</f>
        <v>199.8</v>
      </c>
    </row>
    <row r="94" spans="1:9" ht="38.25">
      <c r="A94" s="55" t="s">
        <v>123</v>
      </c>
      <c r="B94" s="274">
        <v>871</v>
      </c>
      <c r="C94" s="41" t="s">
        <v>75</v>
      </c>
      <c r="D94" s="42" t="s">
        <v>73</v>
      </c>
      <c r="E94" s="79" t="s">
        <v>113</v>
      </c>
      <c r="F94" s="80" t="s">
        <v>171</v>
      </c>
      <c r="G94" s="81" t="s">
        <v>172</v>
      </c>
      <c r="H94" s="87" t="s">
        <v>41</v>
      </c>
      <c r="I94" s="60">
        <v>163.8</v>
      </c>
    </row>
    <row r="95" spans="1:9" ht="12.75">
      <c r="A95" s="58" t="s">
        <v>43</v>
      </c>
      <c r="B95" s="140">
        <v>871</v>
      </c>
      <c r="C95" s="41" t="s">
        <v>75</v>
      </c>
      <c r="D95" s="42" t="s">
        <v>73</v>
      </c>
      <c r="E95" s="79" t="s">
        <v>113</v>
      </c>
      <c r="F95" s="80" t="s">
        <v>171</v>
      </c>
      <c r="G95" s="81" t="s">
        <v>172</v>
      </c>
      <c r="H95" s="87" t="s">
        <v>42</v>
      </c>
      <c r="I95" s="60">
        <v>36</v>
      </c>
    </row>
    <row r="96" spans="1:9" ht="12.75">
      <c r="A96" s="89" t="s">
        <v>54</v>
      </c>
      <c r="B96" s="140">
        <v>871</v>
      </c>
      <c r="C96" s="83" t="s">
        <v>73</v>
      </c>
      <c r="D96" s="78" t="s">
        <v>69</v>
      </c>
      <c r="E96" s="79"/>
      <c r="F96" s="80"/>
      <c r="G96" s="81" t="s">
        <v>70</v>
      </c>
      <c r="H96" s="90"/>
      <c r="I96" s="91">
        <f>I97+I110</f>
        <v>30</v>
      </c>
    </row>
    <row r="97" spans="1:9" ht="28.5" hidden="1">
      <c r="A97" s="287" t="s">
        <v>98</v>
      </c>
      <c r="B97" s="288">
        <v>871</v>
      </c>
      <c r="C97" s="289" t="s">
        <v>73</v>
      </c>
      <c r="D97" s="290" t="s">
        <v>95</v>
      </c>
      <c r="E97" s="291"/>
      <c r="F97" s="292"/>
      <c r="G97" s="293"/>
      <c r="H97" s="294"/>
      <c r="I97" s="295">
        <f>I98+I102+I106</f>
        <v>0</v>
      </c>
    </row>
    <row r="98" spans="1:9" ht="51" hidden="1">
      <c r="A98" s="296" t="s">
        <v>315</v>
      </c>
      <c r="B98" s="288">
        <v>871</v>
      </c>
      <c r="C98" s="297" t="s">
        <v>73</v>
      </c>
      <c r="D98" s="298" t="s">
        <v>95</v>
      </c>
      <c r="E98" s="299" t="s">
        <v>83</v>
      </c>
      <c r="F98" s="300" t="s">
        <v>169</v>
      </c>
      <c r="G98" s="301" t="s">
        <v>170</v>
      </c>
      <c r="H98" s="302"/>
      <c r="I98" s="286">
        <f>I99</f>
        <v>0</v>
      </c>
    </row>
    <row r="99" spans="1:9" ht="63.75" hidden="1">
      <c r="A99" s="303" t="s">
        <v>316</v>
      </c>
      <c r="B99" s="304">
        <v>871</v>
      </c>
      <c r="C99" s="305" t="s">
        <v>73</v>
      </c>
      <c r="D99" s="306" t="s">
        <v>95</v>
      </c>
      <c r="E99" s="307" t="s">
        <v>83</v>
      </c>
      <c r="F99" s="308" t="s">
        <v>120</v>
      </c>
      <c r="G99" s="309" t="s">
        <v>170</v>
      </c>
      <c r="H99" s="310"/>
      <c r="I99" s="295">
        <f>I100</f>
        <v>0</v>
      </c>
    </row>
    <row r="100" spans="1:9" ht="76.5" hidden="1">
      <c r="A100" s="303" t="s">
        <v>318</v>
      </c>
      <c r="B100" s="304">
        <v>871</v>
      </c>
      <c r="C100" s="305" t="s">
        <v>73</v>
      </c>
      <c r="D100" s="306" t="s">
        <v>95</v>
      </c>
      <c r="E100" s="307" t="s">
        <v>83</v>
      </c>
      <c r="F100" s="308" t="s">
        <v>120</v>
      </c>
      <c r="G100" s="309" t="s">
        <v>317</v>
      </c>
      <c r="H100" s="310"/>
      <c r="I100" s="295">
        <f>I101</f>
        <v>0</v>
      </c>
    </row>
    <row r="101" spans="1:9" ht="12.75" hidden="1">
      <c r="A101" s="311" t="s">
        <v>135</v>
      </c>
      <c r="B101" s="304">
        <v>871</v>
      </c>
      <c r="C101" s="305" t="s">
        <v>73</v>
      </c>
      <c r="D101" s="306" t="s">
        <v>95</v>
      </c>
      <c r="E101" s="307" t="s">
        <v>83</v>
      </c>
      <c r="F101" s="308" t="s">
        <v>120</v>
      </c>
      <c r="G101" s="309" t="s">
        <v>317</v>
      </c>
      <c r="H101" s="310" t="s">
        <v>136</v>
      </c>
      <c r="I101" s="295"/>
    </row>
    <row r="102" spans="1:9" ht="38.25" hidden="1">
      <c r="A102" s="296" t="s">
        <v>319</v>
      </c>
      <c r="B102" s="288">
        <v>871</v>
      </c>
      <c r="C102" s="297" t="s">
        <v>73</v>
      </c>
      <c r="D102" s="298" t="s">
        <v>95</v>
      </c>
      <c r="E102" s="299" t="s">
        <v>117</v>
      </c>
      <c r="F102" s="300" t="s">
        <v>169</v>
      </c>
      <c r="G102" s="301" t="s">
        <v>170</v>
      </c>
      <c r="H102" s="302"/>
      <c r="I102" s="286">
        <f>I103</f>
        <v>0</v>
      </c>
    </row>
    <row r="103" spans="1:9" ht="51" hidden="1">
      <c r="A103" s="303" t="s">
        <v>320</v>
      </c>
      <c r="B103" s="304">
        <v>871</v>
      </c>
      <c r="C103" s="305" t="s">
        <v>73</v>
      </c>
      <c r="D103" s="306" t="s">
        <v>95</v>
      </c>
      <c r="E103" s="307" t="s">
        <v>117</v>
      </c>
      <c r="F103" s="308" t="s">
        <v>129</v>
      </c>
      <c r="G103" s="309" t="s">
        <v>170</v>
      </c>
      <c r="H103" s="310"/>
      <c r="I103" s="295">
        <f>I104</f>
        <v>0</v>
      </c>
    </row>
    <row r="104" spans="1:9" ht="63.75" hidden="1">
      <c r="A104" s="303" t="s">
        <v>321</v>
      </c>
      <c r="B104" s="304">
        <v>871</v>
      </c>
      <c r="C104" s="305" t="s">
        <v>73</v>
      </c>
      <c r="D104" s="306" t="s">
        <v>95</v>
      </c>
      <c r="E104" s="307" t="s">
        <v>117</v>
      </c>
      <c r="F104" s="308" t="s">
        <v>129</v>
      </c>
      <c r="G104" s="309" t="s">
        <v>322</v>
      </c>
      <c r="H104" s="310"/>
      <c r="I104" s="295">
        <f>I105</f>
        <v>0</v>
      </c>
    </row>
    <row r="105" spans="1:9" ht="12.75" hidden="1">
      <c r="A105" s="311" t="s">
        <v>135</v>
      </c>
      <c r="B105" s="304">
        <v>871</v>
      </c>
      <c r="C105" s="305" t="s">
        <v>73</v>
      </c>
      <c r="D105" s="306" t="s">
        <v>95</v>
      </c>
      <c r="E105" s="307" t="s">
        <v>117</v>
      </c>
      <c r="F105" s="308" t="s">
        <v>129</v>
      </c>
      <c r="G105" s="309" t="s">
        <v>322</v>
      </c>
      <c r="H105" s="310" t="s">
        <v>136</v>
      </c>
      <c r="I105" s="295"/>
    </row>
    <row r="106" spans="1:9" ht="12.75" hidden="1">
      <c r="A106" s="296" t="s">
        <v>137</v>
      </c>
      <c r="B106" s="288">
        <v>871</v>
      </c>
      <c r="C106" s="297" t="s">
        <v>73</v>
      </c>
      <c r="D106" s="298" t="s">
        <v>95</v>
      </c>
      <c r="E106" s="299" t="s">
        <v>138</v>
      </c>
      <c r="F106" s="300" t="s">
        <v>169</v>
      </c>
      <c r="G106" s="301" t="s">
        <v>170</v>
      </c>
      <c r="H106" s="302"/>
      <c r="I106" s="286">
        <f>I107</f>
        <v>0</v>
      </c>
    </row>
    <row r="107" spans="1:9" ht="38.25" hidden="1">
      <c r="A107" s="296" t="s">
        <v>139</v>
      </c>
      <c r="B107" s="304">
        <v>871</v>
      </c>
      <c r="C107" s="305" t="s">
        <v>73</v>
      </c>
      <c r="D107" s="306" t="s">
        <v>95</v>
      </c>
      <c r="E107" s="307" t="s">
        <v>138</v>
      </c>
      <c r="F107" s="308" t="s">
        <v>120</v>
      </c>
      <c r="G107" s="309" t="s">
        <v>170</v>
      </c>
      <c r="H107" s="310"/>
      <c r="I107" s="295">
        <f>I108</f>
        <v>0</v>
      </c>
    </row>
    <row r="108" spans="1:9" ht="38.25" hidden="1">
      <c r="A108" s="303" t="s">
        <v>182</v>
      </c>
      <c r="B108" s="304">
        <v>871</v>
      </c>
      <c r="C108" s="305" t="s">
        <v>73</v>
      </c>
      <c r="D108" s="306" t="s">
        <v>95</v>
      </c>
      <c r="E108" s="307" t="s">
        <v>138</v>
      </c>
      <c r="F108" s="308" t="s">
        <v>120</v>
      </c>
      <c r="G108" s="309" t="s">
        <v>58</v>
      </c>
      <c r="H108" s="294"/>
      <c r="I108" s="295">
        <f>I109</f>
        <v>0</v>
      </c>
    </row>
    <row r="109" spans="1:9" ht="12.75" hidden="1">
      <c r="A109" s="311" t="s">
        <v>137</v>
      </c>
      <c r="B109" s="304">
        <v>871</v>
      </c>
      <c r="C109" s="305" t="s">
        <v>73</v>
      </c>
      <c r="D109" s="306" t="s">
        <v>95</v>
      </c>
      <c r="E109" s="307" t="s">
        <v>138</v>
      </c>
      <c r="F109" s="308" t="s">
        <v>120</v>
      </c>
      <c r="G109" s="309" t="s">
        <v>58</v>
      </c>
      <c r="H109" s="310">
        <v>500</v>
      </c>
      <c r="I109" s="295"/>
    </row>
    <row r="110" spans="1:9" ht="13.5">
      <c r="A110" s="92" t="s">
        <v>55</v>
      </c>
      <c r="B110" s="140">
        <v>871</v>
      </c>
      <c r="C110" s="93" t="s">
        <v>73</v>
      </c>
      <c r="D110" s="93" t="s">
        <v>94</v>
      </c>
      <c r="E110" s="43"/>
      <c r="F110" s="44"/>
      <c r="G110" s="45"/>
      <c r="H110" s="31"/>
      <c r="I110" s="94">
        <f>I111</f>
        <v>30</v>
      </c>
    </row>
    <row r="111" spans="1:9" ht="51">
      <c r="A111" s="52" t="s">
        <v>290</v>
      </c>
      <c r="B111" s="140">
        <v>871</v>
      </c>
      <c r="C111" s="34" t="s">
        <v>73</v>
      </c>
      <c r="D111" s="35" t="s">
        <v>94</v>
      </c>
      <c r="E111" s="36" t="s">
        <v>83</v>
      </c>
      <c r="F111" s="37" t="s">
        <v>169</v>
      </c>
      <c r="G111" s="38" t="s">
        <v>170</v>
      </c>
      <c r="H111" s="53"/>
      <c r="I111" s="51">
        <f>I112</f>
        <v>30</v>
      </c>
    </row>
    <row r="112" spans="1:9" ht="63.75">
      <c r="A112" s="52" t="s">
        <v>291</v>
      </c>
      <c r="B112" s="140">
        <v>871</v>
      </c>
      <c r="C112" s="93" t="s">
        <v>73</v>
      </c>
      <c r="D112" s="93" t="s">
        <v>94</v>
      </c>
      <c r="E112" s="36" t="s">
        <v>83</v>
      </c>
      <c r="F112" s="37" t="s">
        <v>129</v>
      </c>
      <c r="G112" s="38" t="s">
        <v>170</v>
      </c>
      <c r="H112" s="31"/>
      <c r="I112" s="94">
        <f>I113</f>
        <v>30</v>
      </c>
    </row>
    <row r="113" spans="1:9" ht="76.5">
      <c r="A113" s="77" t="s">
        <v>292</v>
      </c>
      <c r="B113" s="274">
        <v>871</v>
      </c>
      <c r="C113" s="95" t="s">
        <v>73</v>
      </c>
      <c r="D113" s="95" t="s">
        <v>94</v>
      </c>
      <c r="E113" s="43" t="s">
        <v>83</v>
      </c>
      <c r="F113" s="44" t="s">
        <v>129</v>
      </c>
      <c r="G113" s="45" t="s">
        <v>323</v>
      </c>
      <c r="H113" s="39"/>
      <c r="I113" s="91">
        <f>I114</f>
        <v>30</v>
      </c>
    </row>
    <row r="114" spans="1:9" ht="12.75">
      <c r="A114" s="58" t="s">
        <v>43</v>
      </c>
      <c r="B114" s="274">
        <v>871</v>
      </c>
      <c r="C114" s="95" t="s">
        <v>73</v>
      </c>
      <c r="D114" s="95" t="s">
        <v>94</v>
      </c>
      <c r="E114" s="43" t="s">
        <v>83</v>
      </c>
      <c r="F114" s="44" t="s">
        <v>129</v>
      </c>
      <c r="G114" s="45" t="s">
        <v>323</v>
      </c>
      <c r="H114" s="96">
        <v>240</v>
      </c>
      <c r="I114" s="91">
        <f>50-20</f>
        <v>30</v>
      </c>
    </row>
    <row r="115" spans="1:9" ht="14.25">
      <c r="A115" s="20" t="s">
        <v>57</v>
      </c>
      <c r="B115" s="140">
        <v>871</v>
      </c>
      <c r="C115" s="83" t="s">
        <v>77</v>
      </c>
      <c r="D115" s="83"/>
      <c r="E115" s="43"/>
      <c r="F115" s="44"/>
      <c r="G115" s="45"/>
      <c r="H115" s="97"/>
      <c r="I115" s="94">
        <f>I116+I123</f>
        <v>953</v>
      </c>
    </row>
    <row r="116" spans="1:9" ht="12.75">
      <c r="A116" s="28" t="s">
        <v>102</v>
      </c>
      <c r="B116" s="140">
        <v>871</v>
      </c>
      <c r="C116" s="83" t="s">
        <v>77</v>
      </c>
      <c r="D116" s="83" t="s">
        <v>95</v>
      </c>
      <c r="E116" s="43"/>
      <c r="F116" s="44"/>
      <c r="G116" s="45"/>
      <c r="H116" s="97"/>
      <c r="I116" s="94">
        <f>I117</f>
        <v>943</v>
      </c>
    </row>
    <row r="117" spans="1:9" ht="12.75">
      <c r="A117" s="162" t="s">
        <v>137</v>
      </c>
      <c r="B117" s="140">
        <v>871</v>
      </c>
      <c r="C117" s="164" t="s">
        <v>77</v>
      </c>
      <c r="D117" s="165" t="s">
        <v>95</v>
      </c>
      <c r="E117" s="149" t="s">
        <v>138</v>
      </c>
      <c r="F117" s="150" t="s">
        <v>169</v>
      </c>
      <c r="G117" s="38" t="s">
        <v>170</v>
      </c>
      <c r="H117" s="53"/>
      <c r="I117" s="51">
        <f>I118</f>
        <v>943</v>
      </c>
    </row>
    <row r="118" spans="1:9" ht="12.75">
      <c r="A118" s="254" t="s">
        <v>51</v>
      </c>
      <c r="B118" s="140">
        <v>871</v>
      </c>
      <c r="C118" s="172" t="s">
        <v>77</v>
      </c>
      <c r="D118" s="172" t="s">
        <v>95</v>
      </c>
      <c r="E118" s="149" t="s">
        <v>138</v>
      </c>
      <c r="F118" s="150" t="s">
        <v>53</v>
      </c>
      <c r="G118" s="45" t="s">
        <v>170</v>
      </c>
      <c r="H118" s="39"/>
      <c r="I118" s="91">
        <f>I119+I121</f>
        <v>943</v>
      </c>
    </row>
    <row r="119" spans="1:9" ht="25.5">
      <c r="A119" s="77" t="s">
        <v>255</v>
      </c>
      <c r="B119" s="274">
        <v>871</v>
      </c>
      <c r="C119" s="95" t="s">
        <v>77</v>
      </c>
      <c r="D119" s="95" t="s">
        <v>95</v>
      </c>
      <c r="E119" s="43" t="s">
        <v>138</v>
      </c>
      <c r="F119" s="44" t="s">
        <v>53</v>
      </c>
      <c r="G119" s="45" t="s">
        <v>234</v>
      </c>
      <c r="H119" s="39"/>
      <c r="I119" s="91">
        <f>I120</f>
        <v>275.2</v>
      </c>
    </row>
    <row r="120" spans="1:9" ht="12.75">
      <c r="A120" s="58" t="s">
        <v>43</v>
      </c>
      <c r="B120" s="274">
        <v>871</v>
      </c>
      <c r="C120" s="95" t="s">
        <v>77</v>
      </c>
      <c r="D120" s="95" t="s">
        <v>95</v>
      </c>
      <c r="E120" s="43" t="s">
        <v>138</v>
      </c>
      <c r="F120" s="44" t="s">
        <v>53</v>
      </c>
      <c r="G120" s="45" t="s">
        <v>234</v>
      </c>
      <c r="H120" s="39">
        <v>240</v>
      </c>
      <c r="I120" s="91">
        <v>275.2</v>
      </c>
    </row>
    <row r="121" spans="1:9" ht="127.5">
      <c r="A121" s="48" t="s">
        <v>256</v>
      </c>
      <c r="B121" s="274">
        <v>871</v>
      </c>
      <c r="C121" s="95" t="s">
        <v>77</v>
      </c>
      <c r="D121" s="95" t="s">
        <v>95</v>
      </c>
      <c r="E121" s="43" t="s">
        <v>138</v>
      </c>
      <c r="F121" s="44" t="s">
        <v>53</v>
      </c>
      <c r="G121" s="45" t="s">
        <v>235</v>
      </c>
      <c r="H121" s="39"/>
      <c r="I121" s="91">
        <f>I122</f>
        <v>667.8</v>
      </c>
    </row>
    <row r="122" spans="1:9" ht="12.75">
      <c r="A122" s="58" t="s">
        <v>43</v>
      </c>
      <c r="B122" s="274">
        <v>871</v>
      </c>
      <c r="C122" s="95" t="s">
        <v>77</v>
      </c>
      <c r="D122" s="95" t="s">
        <v>95</v>
      </c>
      <c r="E122" s="43" t="s">
        <v>138</v>
      </c>
      <c r="F122" s="44" t="s">
        <v>53</v>
      </c>
      <c r="G122" s="45" t="s">
        <v>235</v>
      </c>
      <c r="H122" s="39">
        <v>240</v>
      </c>
      <c r="I122" s="91">
        <v>667.8</v>
      </c>
    </row>
    <row r="123" spans="1:9" ht="12.75">
      <c r="A123" s="98" t="s">
        <v>116</v>
      </c>
      <c r="B123" s="140">
        <v>871</v>
      </c>
      <c r="C123" s="99" t="s">
        <v>77</v>
      </c>
      <c r="D123" s="99" t="s">
        <v>117</v>
      </c>
      <c r="E123" s="100"/>
      <c r="F123" s="101"/>
      <c r="G123" s="102"/>
      <c r="H123" s="96"/>
      <c r="I123" s="94">
        <f>I124</f>
        <v>10</v>
      </c>
    </row>
    <row r="124" spans="1:9" ht="25.5">
      <c r="A124" s="52" t="s">
        <v>293</v>
      </c>
      <c r="B124" s="140">
        <v>871</v>
      </c>
      <c r="C124" s="34" t="s">
        <v>77</v>
      </c>
      <c r="D124" s="35" t="s">
        <v>117</v>
      </c>
      <c r="E124" s="36" t="s">
        <v>77</v>
      </c>
      <c r="F124" s="37" t="s">
        <v>169</v>
      </c>
      <c r="G124" s="38" t="s">
        <v>170</v>
      </c>
      <c r="H124" s="53"/>
      <c r="I124" s="51">
        <f>I125</f>
        <v>10</v>
      </c>
    </row>
    <row r="125" spans="1:9" ht="48">
      <c r="A125" s="105" t="s">
        <v>183</v>
      </c>
      <c r="B125" s="140">
        <v>871</v>
      </c>
      <c r="C125" s="103" t="s">
        <v>77</v>
      </c>
      <c r="D125" s="103" t="s">
        <v>117</v>
      </c>
      <c r="E125" s="43" t="s">
        <v>77</v>
      </c>
      <c r="F125" s="44" t="s">
        <v>129</v>
      </c>
      <c r="G125" s="45" t="s">
        <v>170</v>
      </c>
      <c r="H125" s="96"/>
      <c r="I125" s="91">
        <f>I126</f>
        <v>10</v>
      </c>
    </row>
    <row r="126" spans="1:9" ht="48">
      <c r="A126" s="106" t="s">
        <v>294</v>
      </c>
      <c r="B126" s="274">
        <v>871</v>
      </c>
      <c r="C126" s="107" t="s">
        <v>77</v>
      </c>
      <c r="D126" s="107" t="s">
        <v>117</v>
      </c>
      <c r="E126" s="43" t="s">
        <v>77</v>
      </c>
      <c r="F126" s="44" t="s">
        <v>129</v>
      </c>
      <c r="G126" s="45" t="s">
        <v>184</v>
      </c>
      <c r="H126" s="96"/>
      <c r="I126" s="91">
        <f>I127</f>
        <v>10</v>
      </c>
    </row>
    <row r="127" spans="1:9" ht="12.75">
      <c r="A127" s="58" t="s">
        <v>43</v>
      </c>
      <c r="B127" s="274">
        <v>871</v>
      </c>
      <c r="C127" s="107" t="s">
        <v>77</v>
      </c>
      <c r="D127" s="107" t="s">
        <v>117</v>
      </c>
      <c r="E127" s="43" t="s">
        <v>77</v>
      </c>
      <c r="F127" s="44" t="s">
        <v>129</v>
      </c>
      <c r="G127" s="45" t="s">
        <v>184</v>
      </c>
      <c r="H127" s="96">
        <v>240</v>
      </c>
      <c r="I127" s="91">
        <v>10</v>
      </c>
    </row>
    <row r="128" spans="1:9" ht="14.25">
      <c r="A128" s="20" t="s">
        <v>80</v>
      </c>
      <c r="B128" s="140">
        <v>871</v>
      </c>
      <c r="C128" s="78" t="s">
        <v>78</v>
      </c>
      <c r="D128" s="78" t="s">
        <v>69</v>
      </c>
      <c r="E128" s="108"/>
      <c r="F128" s="108"/>
      <c r="G128" s="108" t="s">
        <v>70</v>
      </c>
      <c r="H128" s="26" t="s">
        <v>68</v>
      </c>
      <c r="I128" s="109">
        <f>I129+I138+I145+I168</f>
        <v>6501.400000000001</v>
      </c>
    </row>
    <row r="129" spans="1:9" ht="13.5">
      <c r="A129" s="78" t="s">
        <v>81</v>
      </c>
      <c r="B129" s="140">
        <v>871</v>
      </c>
      <c r="C129" s="78" t="s">
        <v>78</v>
      </c>
      <c r="D129" s="78" t="s">
        <v>72</v>
      </c>
      <c r="E129" s="108"/>
      <c r="F129" s="108"/>
      <c r="G129" s="108" t="s">
        <v>70</v>
      </c>
      <c r="H129" s="26" t="s">
        <v>68</v>
      </c>
      <c r="I129" s="27">
        <f>I130+I134</f>
        <v>333.6</v>
      </c>
    </row>
    <row r="130" spans="1:9" ht="1.5" customHeight="1">
      <c r="A130" s="52" t="s">
        <v>189</v>
      </c>
      <c r="B130" s="140">
        <v>871</v>
      </c>
      <c r="C130" s="34" t="s">
        <v>78</v>
      </c>
      <c r="D130" s="35" t="s">
        <v>72</v>
      </c>
      <c r="E130" s="36" t="s">
        <v>73</v>
      </c>
      <c r="F130" s="37" t="s">
        <v>169</v>
      </c>
      <c r="G130" s="38" t="s">
        <v>170</v>
      </c>
      <c r="H130" s="53"/>
      <c r="I130" s="51">
        <f>I131</f>
        <v>0</v>
      </c>
    </row>
    <row r="131" spans="1:9" ht="48" hidden="1">
      <c r="A131" s="105" t="s">
        <v>190</v>
      </c>
      <c r="B131" s="140">
        <v>871</v>
      </c>
      <c r="C131" s="103" t="s">
        <v>78</v>
      </c>
      <c r="D131" s="103" t="s">
        <v>72</v>
      </c>
      <c r="E131" s="36" t="s">
        <v>73</v>
      </c>
      <c r="F131" s="37" t="s">
        <v>129</v>
      </c>
      <c r="G131" s="38" t="s">
        <v>170</v>
      </c>
      <c r="H131" s="26"/>
      <c r="I131" s="94">
        <f>I132</f>
        <v>0</v>
      </c>
    </row>
    <row r="132" spans="1:9" ht="60" hidden="1">
      <c r="A132" s="106" t="s">
        <v>339</v>
      </c>
      <c r="B132" s="274">
        <v>871</v>
      </c>
      <c r="C132" s="107" t="s">
        <v>78</v>
      </c>
      <c r="D132" s="107" t="s">
        <v>72</v>
      </c>
      <c r="E132" s="43" t="s">
        <v>73</v>
      </c>
      <c r="F132" s="44" t="s">
        <v>129</v>
      </c>
      <c r="G132" s="45" t="s">
        <v>48</v>
      </c>
      <c r="H132" s="96"/>
      <c r="I132" s="91">
        <f>I133</f>
        <v>0</v>
      </c>
    </row>
    <row r="133" spans="1:9" ht="12.75" hidden="1">
      <c r="A133" s="58" t="s">
        <v>43</v>
      </c>
      <c r="B133" s="274">
        <v>871</v>
      </c>
      <c r="C133" s="107" t="s">
        <v>78</v>
      </c>
      <c r="D133" s="107" t="s">
        <v>72</v>
      </c>
      <c r="E133" s="43" t="s">
        <v>73</v>
      </c>
      <c r="F133" s="44" t="s">
        <v>129</v>
      </c>
      <c r="G133" s="45" t="s">
        <v>48</v>
      </c>
      <c r="H133" s="96">
        <v>240</v>
      </c>
      <c r="I133" s="91">
        <v>0</v>
      </c>
    </row>
    <row r="134" spans="1:9" ht="13.5">
      <c r="A134" s="162" t="s">
        <v>137</v>
      </c>
      <c r="B134" s="140">
        <v>871</v>
      </c>
      <c r="C134" s="103" t="s">
        <v>78</v>
      </c>
      <c r="D134" s="103" t="s">
        <v>72</v>
      </c>
      <c r="E134" s="36" t="s">
        <v>138</v>
      </c>
      <c r="F134" s="37"/>
      <c r="G134" s="38"/>
      <c r="H134" s="26"/>
      <c r="I134" s="94">
        <f>I135</f>
        <v>333.6</v>
      </c>
    </row>
    <row r="135" spans="1:9" ht="12.75">
      <c r="A135" s="254" t="s">
        <v>51</v>
      </c>
      <c r="B135" s="274">
        <v>871</v>
      </c>
      <c r="C135" s="107" t="s">
        <v>78</v>
      </c>
      <c r="D135" s="107" t="s">
        <v>72</v>
      </c>
      <c r="E135" s="43" t="s">
        <v>138</v>
      </c>
      <c r="F135" s="44" t="s">
        <v>53</v>
      </c>
      <c r="G135" s="45"/>
      <c r="H135" s="96"/>
      <c r="I135" s="91">
        <f>I136</f>
        <v>333.6</v>
      </c>
    </row>
    <row r="136" spans="1:9" ht="60">
      <c r="A136" s="106" t="s">
        <v>259</v>
      </c>
      <c r="B136" s="274">
        <v>871</v>
      </c>
      <c r="C136" s="107" t="s">
        <v>78</v>
      </c>
      <c r="D136" s="107" t="s">
        <v>72</v>
      </c>
      <c r="E136" s="43" t="s">
        <v>138</v>
      </c>
      <c r="F136" s="44" t="s">
        <v>53</v>
      </c>
      <c r="G136" s="45" t="s">
        <v>236</v>
      </c>
      <c r="H136" s="96"/>
      <c r="I136" s="91">
        <f>I137</f>
        <v>333.6</v>
      </c>
    </row>
    <row r="137" spans="1:9" ht="12.75">
      <c r="A137" s="58" t="s">
        <v>43</v>
      </c>
      <c r="B137" s="274">
        <v>871</v>
      </c>
      <c r="C137" s="107" t="s">
        <v>78</v>
      </c>
      <c r="D137" s="107" t="s">
        <v>72</v>
      </c>
      <c r="E137" s="43" t="s">
        <v>138</v>
      </c>
      <c r="F137" s="44" t="s">
        <v>53</v>
      </c>
      <c r="G137" s="45" t="s">
        <v>236</v>
      </c>
      <c r="H137" s="96">
        <v>240</v>
      </c>
      <c r="I137" s="91">
        <v>333.6</v>
      </c>
    </row>
    <row r="138" spans="1:9" ht="13.5">
      <c r="A138" s="28" t="s">
        <v>64</v>
      </c>
      <c r="B138" s="140">
        <v>871</v>
      </c>
      <c r="C138" s="103" t="s">
        <v>78</v>
      </c>
      <c r="D138" s="103" t="s">
        <v>75</v>
      </c>
      <c r="E138" s="36"/>
      <c r="F138" s="37"/>
      <c r="G138" s="38"/>
      <c r="H138" s="26"/>
      <c r="I138" s="27">
        <f>I139</f>
        <v>2444.8</v>
      </c>
    </row>
    <row r="139" spans="1:9" ht="12.75">
      <c r="A139" s="162" t="s">
        <v>137</v>
      </c>
      <c r="B139" s="274">
        <v>871</v>
      </c>
      <c r="C139" s="104" t="s">
        <v>78</v>
      </c>
      <c r="D139" s="104" t="s">
        <v>75</v>
      </c>
      <c r="E139" s="36" t="s">
        <v>138</v>
      </c>
      <c r="F139" s="37"/>
      <c r="G139" s="45"/>
      <c r="H139" s="96"/>
      <c r="I139" s="65">
        <f>I140</f>
        <v>2444.8</v>
      </c>
    </row>
    <row r="140" spans="1:9" ht="12.75">
      <c r="A140" s="254" t="s">
        <v>51</v>
      </c>
      <c r="B140" s="274">
        <v>871</v>
      </c>
      <c r="C140" s="104" t="s">
        <v>78</v>
      </c>
      <c r="D140" s="104" t="s">
        <v>75</v>
      </c>
      <c r="E140" s="43" t="s">
        <v>138</v>
      </c>
      <c r="F140" s="44" t="s">
        <v>53</v>
      </c>
      <c r="G140" s="45"/>
      <c r="H140" s="110"/>
      <c r="I140" s="65">
        <f>I141+I143</f>
        <v>2444.8</v>
      </c>
    </row>
    <row r="141" spans="1:9" ht="51">
      <c r="A141" s="48" t="s">
        <v>257</v>
      </c>
      <c r="B141" s="274">
        <v>871</v>
      </c>
      <c r="C141" s="104" t="s">
        <v>78</v>
      </c>
      <c r="D141" s="104" t="s">
        <v>75</v>
      </c>
      <c r="E141" s="43" t="s">
        <v>138</v>
      </c>
      <c r="F141" s="44" t="s">
        <v>53</v>
      </c>
      <c r="G141" s="45" t="s">
        <v>237</v>
      </c>
      <c r="H141" s="96"/>
      <c r="I141" s="91">
        <f>I142</f>
        <v>2444.8</v>
      </c>
    </row>
    <row r="142" spans="1:9" ht="12.75">
      <c r="A142" s="58" t="s">
        <v>43</v>
      </c>
      <c r="B142" s="274">
        <v>871</v>
      </c>
      <c r="C142" s="104" t="s">
        <v>78</v>
      </c>
      <c r="D142" s="104" t="s">
        <v>75</v>
      </c>
      <c r="E142" s="43" t="s">
        <v>138</v>
      </c>
      <c r="F142" s="44" t="s">
        <v>53</v>
      </c>
      <c r="G142" s="45" t="s">
        <v>237</v>
      </c>
      <c r="H142" s="96">
        <v>240</v>
      </c>
      <c r="I142" s="91">
        <v>2444.8</v>
      </c>
    </row>
    <row r="143" spans="1:9" ht="48" hidden="1">
      <c r="A143" s="58" t="s">
        <v>258</v>
      </c>
      <c r="B143" s="274">
        <v>871</v>
      </c>
      <c r="C143" s="104" t="s">
        <v>78</v>
      </c>
      <c r="D143" s="104" t="s">
        <v>75</v>
      </c>
      <c r="E143" s="43" t="s">
        <v>138</v>
      </c>
      <c r="F143" s="44" t="s">
        <v>53</v>
      </c>
      <c r="G143" s="45" t="s">
        <v>238</v>
      </c>
      <c r="H143" s="96"/>
      <c r="I143" s="91">
        <f>I144</f>
        <v>0</v>
      </c>
    </row>
    <row r="144" spans="1:9" ht="12.75" hidden="1">
      <c r="A144" s="58" t="s">
        <v>43</v>
      </c>
      <c r="B144" s="274">
        <v>871</v>
      </c>
      <c r="C144" s="104" t="s">
        <v>78</v>
      </c>
      <c r="D144" s="104" t="s">
        <v>75</v>
      </c>
      <c r="E144" s="43" t="s">
        <v>138</v>
      </c>
      <c r="F144" s="44" t="s">
        <v>53</v>
      </c>
      <c r="G144" s="45" t="s">
        <v>238</v>
      </c>
      <c r="H144" s="96">
        <v>240</v>
      </c>
      <c r="I144" s="91">
        <v>0</v>
      </c>
    </row>
    <row r="145" spans="1:9" ht="13.5">
      <c r="A145" s="78" t="s">
        <v>65</v>
      </c>
      <c r="B145" s="140">
        <v>871</v>
      </c>
      <c r="C145" s="78" t="s">
        <v>78</v>
      </c>
      <c r="D145" s="78" t="s">
        <v>73</v>
      </c>
      <c r="E145" s="43"/>
      <c r="F145" s="44"/>
      <c r="G145" s="108" t="s">
        <v>70</v>
      </c>
      <c r="H145" s="26" t="s">
        <v>68</v>
      </c>
      <c r="I145" s="27">
        <f>I146</f>
        <v>1843.7</v>
      </c>
    </row>
    <row r="146" spans="1:9" ht="25.5">
      <c r="A146" s="52" t="s">
        <v>191</v>
      </c>
      <c r="B146" s="140">
        <v>871</v>
      </c>
      <c r="C146" s="34" t="s">
        <v>78</v>
      </c>
      <c r="D146" s="35" t="s">
        <v>73</v>
      </c>
      <c r="E146" s="36" t="s">
        <v>82</v>
      </c>
      <c r="F146" s="37" t="s">
        <v>169</v>
      </c>
      <c r="G146" s="38" t="s">
        <v>170</v>
      </c>
      <c r="H146" s="53"/>
      <c r="I146" s="51">
        <f>I147+I152+I166</f>
        <v>1843.7</v>
      </c>
    </row>
    <row r="147" spans="1:9" ht="38.25">
      <c r="A147" s="33" t="s">
        <v>192</v>
      </c>
      <c r="B147" s="140">
        <v>871</v>
      </c>
      <c r="C147" s="103" t="s">
        <v>78</v>
      </c>
      <c r="D147" s="103" t="s">
        <v>73</v>
      </c>
      <c r="E147" s="36" t="s">
        <v>82</v>
      </c>
      <c r="F147" s="37" t="s">
        <v>129</v>
      </c>
      <c r="G147" s="38" t="s">
        <v>170</v>
      </c>
      <c r="H147" s="26"/>
      <c r="I147" s="27">
        <f>I148+I150</f>
        <v>1546.2</v>
      </c>
    </row>
    <row r="148" spans="1:9" ht="51">
      <c r="A148" s="48" t="s">
        <v>194</v>
      </c>
      <c r="B148" s="274">
        <v>871</v>
      </c>
      <c r="C148" s="107" t="s">
        <v>78</v>
      </c>
      <c r="D148" s="107" t="s">
        <v>73</v>
      </c>
      <c r="E148" s="43" t="s">
        <v>82</v>
      </c>
      <c r="F148" s="44" t="s">
        <v>129</v>
      </c>
      <c r="G148" s="45" t="s">
        <v>193</v>
      </c>
      <c r="H148" s="96"/>
      <c r="I148" s="65">
        <f>I149</f>
        <v>100.19999999999999</v>
      </c>
    </row>
    <row r="149" spans="1:9" ht="12.75">
      <c r="A149" s="58" t="s">
        <v>43</v>
      </c>
      <c r="B149" s="274">
        <v>871</v>
      </c>
      <c r="C149" s="107" t="s">
        <v>78</v>
      </c>
      <c r="D149" s="107" t="s">
        <v>73</v>
      </c>
      <c r="E149" s="43" t="s">
        <v>82</v>
      </c>
      <c r="F149" s="44" t="s">
        <v>129</v>
      </c>
      <c r="G149" s="45" t="s">
        <v>193</v>
      </c>
      <c r="H149" s="110" t="s">
        <v>42</v>
      </c>
      <c r="I149" s="65">
        <f>420.2-320</f>
        <v>100.19999999999999</v>
      </c>
    </row>
    <row r="150" spans="1:9" ht="51">
      <c r="A150" s="48" t="s">
        <v>195</v>
      </c>
      <c r="B150" s="274">
        <v>871</v>
      </c>
      <c r="C150" s="107" t="s">
        <v>78</v>
      </c>
      <c r="D150" s="107" t="s">
        <v>73</v>
      </c>
      <c r="E150" s="43" t="s">
        <v>82</v>
      </c>
      <c r="F150" s="44" t="s">
        <v>129</v>
      </c>
      <c r="G150" s="45" t="s">
        <v>196</v>
      </c>
      <c r="H150" s="110"/>
      <c r="I150" s="65">
        <f>I151</f>
        <v>1446</v>
      </c>
    </row>
    <row r="151" spans="1:9" ht="12.75">
      <c r="A151" s="58" t="s">
        <v>43</v>
      </c>
      <c r="B151" s="274">
        <v>871</v>
      </c>
      <c r="C151" s="107" t="s">
        <v>78</v>
      </c>
      <c r="D151" s="107" t="s">
        <v>73</v>
      </c>
      <c r="E151" s="43" t="s">
        <v>82</v>
      </c>
      <c r="F151" s="44" t="s">
        <v>129</v>
      </c>
      <c r="G151" s="45" t="s">
        <v>196</v>
      </c>
      <c r="H151" s="110" t="s">
        <v>42</v>
      </c>
      <c r="I151" s="65">
        <v>1446</v>
      </c>
    </row>
    <row r="152" spans="1:9" ht="50.25" customHeight="1">
      <c r="A152" s="33" t="s">
        <v>197</v>
      </c>
      <c r="B152" s="140">
        <v>871</v>
      </c>
      <c r="C152" s="103" t="s">
        <v>78</v>
      </c>
      <c r="D152" s="103" t="s">
        <v>73</v>
      </c>
      <c r="E152" s="36" t="s">
        <v>82</v>
      </c>
      <c r="F152" s="37" t="s">
        <v>120</v>
      </c>
      <c r="G152" s="38"/>
      <c r="H152" s="111"/>
      <c r="I152" s="27">
        <f>I153+I161</f>
        <v>70</v>
      </c>
    </row>
    <row r="153" spans="1:9" ht="51" hidden="1">
      <c r="A153" s="48" t="s">
        <v>198</v>
      </c>
      <c r="B153" s="274">
        <v>871</v>
      </c>
      <c r="C153" s="107" t="s">
        <v>78</v>
      </c>
      <c r="D153" s="107" t="s">
        <v>73</v>
      </c>
      <c r="E153" s="43" t="s">
        <v>82</v>
      </c>
      <c r="F153" s="44" t="s">
        <v>120</v>
      </c>
      <c r="G153" s="45" t="s">
        <v>199</v>
      </c>
      <c r="H153" s="110"/>
      <c r="I153" s="65">
        <f>I154</f>
        <v>0</v>
      </c>
    </row>
    <row r="154" spans="1:9" ht="12.75" hidden="1">
      <c r="A154" s="58" t="s">
        <v>43</v>
      </c>
      <c r="B154" s="274">
        <v>871</v>
      </c>
      <c r="C154" s="107" t="s">
        <v>78</v>
      </c>
      <c r="D154" s="107" t="s">
        <v>73</v>
      </c>
      <c r="E154" s="43" t="s">
        <v>82</v>
      </c>
      <c r="F154" s="44" t="s">
        <v>120</v>
      </c>
      <c r="G154" s="45" t="s">
        <v>199</v>
      </c>
      <c r="H154" s="110" t="s">
        <v>42</v>
      </c>
      <c r="I154" s="65">
        <v>0</v>
      </c>
    </row>
    <row r="155" spans="1:9" ht="51" hidden="1">
      <c r="A155" s="48" t="s">
        <v>200</v>
      </c>
      <c r="B155" s="274">
        <v>871</v>
      </c>
      <c r="C155" s="107" t="s">
        <v>78</v>
      </c>
      <c r="D155" s="107" t="s">
        <v>73</v>
      </c>
      <c r="E155" s="43" t="s">
        <v>82</v>
      </c>
      <c r="F155" s="44" t="s">
        <v>120</v>
      </c>
      <c r="G155" s="45" t="s">
        <v>201</v>
      </c>
      <c r="H155" s="110"/>
      <c r="I155" s="65">
        <f>I156</f>
        <v>0</v>
      </c>
    </row>
    <row r="156" spans="1:9" ht="12.75" hidden="1">
      <c r="A156" s="48" t="s">
        <v>135</v>
      </c>
      <c r="B156" s="274">
        <v>871</v>
      </c>
      <c r="C156" s="107" t="s">
        <v>78</v>
      </c>
      <c r="D156" s="107" t="s">
        <v>73</v>
      </c>
      <c r="E156" s="43" t="s">
        <v>82</v>
      </c>
      <c r="F156" s="44" t="s">
        <v>120</v>
      </c>
      <c r="G156" s="45" t="s">
        <v>201</v>
      </c>
      <c r="H156" s="110" t="s">
        <v>136</v>
      </c>
      <c r="I156" s="65"/>
    </row>
    <row r="157" spans="1:9" ht="51" hidden="1">
      <c r="A157" s="48" t="s">
        <v>203</v>
      </c>
      <c r="B157" s="274">
        <v>871</v>
      </c>
      <c r="C157" s="107" t="s">
        <v>78</v>
      </c>
      <c r="D157" s="107" t="s">
        <v>73</v>
      </c>
      <c r="E157" s="43" t="s">
        <v>82</v>
      </c>
      <c r="F157" s="44" t="s">
        <v>120</v>
      </c>
      <c r="G157" s="45" t="s">
        <v>202</v>
      </c>
      <c r="H157" s="110"/>
      <c r="I157" s="65">
        <f>I158</f>
        <v>0</v>
      </c>
    </row>
    <row r="158" spans="1:9" ht="12.75" hidden="1">
      <c r="A158" s="48" t="s">
        <v>135</v>
      </c>
      <c r="B158" s="274">
        <v>871</v>
      </c>
      <c r="C158" s="107" t="s">
        <v>78</v>
      </c>
      <c r="D158" s="107" t="s">
        <v>73</v>
      </c>
      <c r="E158" s="43" t="s">
        <v>82</v>
      </c>
      <c r="F158" s="44" t="s">
        <v>120</v>
      </c>
      <c r="G158" s="45" t="s">
        <v>202</v>
      </c>
      <c r="H158" s="110" t="s">
        <v>136</v>
      </c>
      <c r="I158" s="65"/>
    </row>
    <row r="159" spans="1:9" ht="51" hidden="1">
      <c r="A159" s="48" t="s">
        <v>205</v>
      </c>
      <c r="B159" s="274">
        <v>871</v>
      </c>
      <c r="C159" s="107" t="s">
        <v>78</v>
      </c>
      <c r="D159" s="107" t="s">
        <v>73</v>
      </c>
      <c r="E159" s="43" t="s">
        <v>82</v>
      </c>
      <c r="F159" s="44" t="s">
        <v>120</v>
      </c>
      <c r="G159" s="45" t="s">
        <v>204</v>
      </c>
      <c r="H159" s="110"/>
      <c r="I159" s="65">
        <f>I160</f>
        <v>0</v>
      </c>
    </row>
    <row r="160" spans="1:9" ht="12.75" hidden="1">
      <c r="A160" s="58" t="s">
        <v>43</v>
      </c>
      <c r="B160" s="274">
        <v>871</v>
      </c>
      <c r="C160" s="107" t="s">
        <v>78</v>
      </c>
      <c r="D160" s="107" t="s">
        <v>73</v>
      </c>
      <c r="E160" s="43" t="s">
        <v>82</v>
      </c>
      <c r="F160" s="44" t="s">
        <v>120</v>
      </c>
      <c r="G160" s="45" t="s">
        <v>204</v>
      </c>
      <c r="H160" s="110" t="s">
        <v>42</v>
      </c>
      <c r="I160" s="65">
        <v>0</v>
      </c>
    </row>
    <row r="161" spans="1:9" ht="38.25">
      <c r="A161" s="48" t="s">
        <v>206</v>
      </c>
      <c r="B161" s="274">
        <v>871</v>
      </c>
      <c r="C161" s="107" t="s">
        <v>78</v>
      </c>
      <c r="D161" s="107" t="s">
        <v>73</v>
      </c>
      <c r="E161" s="43" t="s">
        <v>82</v>
      </c>
      <c r="F161" s="44" t="s">
        <v>147</v>
      </c>
      <c r="G161" s="45"/>
      <c r="H161" s="110"/>
      <c r="I161" s="65">
        <f>I162+I164</f>
        <v>70</v>
      </c>
    </row>
    <row r="162" spans="1:9" ht="38.25">
      <c r="A162" s="48" t="s">
        <v>208</v>
      </c>
      <c r="B162" s="274">
        <v>871</v>
      </c>
      <c r="C162" s="107" t="s">
        <v>78</v>
      </c>
      <c r="D162" s="107" t="s">
        <v>73</v>
      </c>
      <c r="E162" s="43" t="s">
        <v>82</v>
      </c>
      <c r="F162" s="44" t="s">
        <v>147</v>
      </c>
      <c r="G162" s="45" t="s">
        <v>207</v>
      </c>
      <c r="H162" s="110"/>
      <c r="I162" s="65">
        <f>I163</f>
        <v>70</v>
      </c>
    </row>
    <row r="163" spans="1:9" ht="12.75">
      <c r="A163" s="48" t="s">
        <v>135</v>
      </c>
      <c r="B163" s="274">
        <v>871</v>
      </c>
      <c r="C163" s="107" t="s">
        <v>78</v>
      </c>
      <c r="D163" s="107" t="s">
        <v>73</v>
      </c>
      <c r="E163" s="43" t="s">
        <v>82</v>
      </c>
      <c r="F163" s="44" t="s">
        <v>147</v>
      </c>
      <c r="G163" s="45" t="s">
        <v>207</v>
      </c>
      <c r="H163" s="110" t="s">
        <v>136</v>
      </c>
      <c r="I163" s="65">
        <v>70</v>
      </c>
    </row>
    <row r="164" spans="1:9" ht="51" hidden="1">
      <c r="A164" s="48" t="s">
        <v>311</v>
      </c>
      <c r="B164" s="274">
        <v>871</v>
      </c>
      <c r="C164" s="107" t="s">
        <v>78</v>
      </c>
      <c r="D164" s="107" t="s">
        <v>73</v>
      </c>
      <c r="E164" s="43" t="s">
        <v>82</v>
      </c>
      <c r="F164" s="44" t="s">
        <v>147</v>
      </c>
      <c r="G164" s="45" t="s">
        <v>209</v>
      </c>
      <c r="H164" s="110"/>
      <c r="I164" s="65">
        <f>I165</f>
        <v>0</v>
      </c>
    </row>
    <row r="165" spans="1:9" ht="12.75" hidden="1">
      <c r="A165" s="48" t="s">
        <v>135</v>
      </c>
      <c r="B165" s="274">
        <v>871</v>
      </c>
      <c r="C165" s="107" t="s">
        <v>78</v>
      </c>
      <c r="D165" s="107" t="s">
        <v>73</v>
      </c>
      <c r="E165" s="43" t="s">
        <v>82</v>
      </c>
      <c r="F165" s="44" t="s">
        <v>147</v>
      </c>
      <c r="G165" s="45" t="s">
        <v>209</v>
      </c>
      <c r="H165" s="110" t="s">
        <v>136</v>
      </c>
      <c r="I165" s="65"/>
    </row>
    <row r="166" spans="1:9" ht="25.5">
      <c r="A166" s="33" t="s">
        <v>340</v>
      </c>
      <c r="B166" s="140">
        <v>871</v>
      </c>
      <c r="C166" s="103" t="s">
        <v>78</v>
      </c>
      <c r="D166" s="103" t="s">
        <v>73</v>
      </c>
      <c r="E166" s="36" t="s">
        <v>113</v>
      </c>
      <c r="F166" s="37" t="s">
        <v>171</v>
      </c>
      <c r="G166" s="38" t="s">
        <v>341</v>
      </c>
      <c r="H166" s="111"/>
      <c r="I166" s="27">
        <v>227.5</v>
      </c>
    </row>
    <row r="167" spans="1:9" ht="12.75">
      <c r="A167" s="48" t="s">
        <v>135</v>
      </c>
      <c r="B167" s="274">
        <v>871</v>
      </c>
      <c r="C167" s="107" t="s">
        <v>78</v>
      </c>
      <c r="D167" s="107" t="s">
        <v>73</v>
      </c>
      <c r="E167" s="43" t="s">
        <v>113</v>
      </c>
      <c r="F167" s="44" t="s">
        <v>171</v>
      </c>
      <c r="G167" s="45" t="s">
        <v>341</v>
      </c>
      <c r="H167" s="110" t="s">
        <v>136</v>
      </c>
      <c r="I167" s="65">
        <v>227.5</v>
      </c>
    </row>
    <row r="168" spans="1:9" ht="12.75">
      <c r="A168" s="78" t="s">
        <v>111</v>
      </c>
      <c r="B168" s="140">
        <v>871</v>
      </c>
      <c r="C168" s="78" t="s">
        <v>78</v>
      </c>
      <c r="D168" s="78" t="s">
        <v>78</v>
      </c>
      <c r="E168" s="36"/>
      <c r="F168" s="37"/>
      <c r="G168" s="38"/>
      <c r="H168" s="111"/>
      <c r="I168" s="27">
        <f>I169</f>
        <v>1879.3</v>
      </c>
    </row>
    <row r="169" spans="1:9" ht="25.5">
      <c r="A169" s="52" t="s">
        <v>191</v>
      </c>
      <c r="B169" s="140">
        <v>871</v>
      </c>
      <c r="C169" s="34" t="s">
        <v>78</v>
      </c>
      <c r="D169" s="35" t="s">
        <v>78</v>
      </c>
      <c r="E169" s="36" t="s">
        <v>82</v>
      </c>
      <c r="F169" s="37" t="s">
        <v>169</v>
      </c>
      <c r="G169" s="38" t="s">
        <v>170</v>
      </c>
      <c r="H169" s="53"/>
      <c r="I169" s="51">
        <f>I170</f>
        <v>1879.3</v>
      </c>
    </row>
    <row r="170" spans="1:9" ht="51">
      <c r="A170" s="33" t="s">
        <v>312</v>
      </c>
      <c r="B170" s="140">
        <v>871</v>
      </c>
      <c r="C170" s="103" t="s">
        <v>78</v>
      </c>
      <c r="D170" s="103" t="s">
        <v>78</v>
      </c>
      <c r="E170" s="36" t="s">
        <v>82</v>
      </c>
      <c r="F170" s="37" t="s">
        <v>53</v>
      </c>
      <c r="G170" s="38" t="s">
        <v>170</v>
      </c>
      <c r="H170" s="38"/>
      <c r="I170" s="27">
        <f>I171</f>
        <v>1879.3</v>
      </c>
    </row>
    <row r="171" spans="1:9" ht="63.75">
      <c r="A171" s="48" t="s">
        <v>313</v>
      </c>
      <c r="B171" s="274">
        <v>871</v>
      </c>
      <c r="C171" s="107" t="s">
        <v>78</v>
      </c>
      <c r="D171" s="107" t="s">
        <v>78</v>
      </c>
      <c r="E171" s="43" t="s">
        <v>82</v>
      </c>
      <c r="F171" s="44" t="s">
        <v>53</v>
      </c>
      <c r="G171" s="45" t="s">
        <v>59</v>
      </c>
      <c r="H171" s="110"/>
      <c r="I171" s="65">
        <f>SUM(I172:I174)</f>
        <v>1879.3</v>
      </c>
    </row>
    <row r="172" spans="1:10" ht="36">
      <c r="A172" s="58" t="s">
        <v>123</v>
      </c>
      <c r="B172" s="274">
        <v>871</v>
      </c>
      <c r="C172" s="107" t="s">
        <v>78</v>
      </c>
      <c r="D172" s="107" t="s">
        <v>78</v>
      </c>
      <c r="E172" s="43" t="s">
        <v>82</v>
      </c>
      <c r="F172" s="44" t="s">
        <v>53</v>
      </c>
      <c r="G172" s="45" t="s">
        <v>59</v>
      </c>
      <c r="H172" s="110" t="s">
        <v>47</v>
      </c>
      <c r="I172" s="65">
        <v>1735.7</v>
      </c>
      <c r="J172" s="138">
        <v>-55</v>
      </c>
    </row>
    <row r="173" spans="1:10" ht="12.75">
      <c r="A173" s="58" t="s">
        <v>43</v>
      </c>
      <c r="B173" s="274">
        <v>871</v>
      </c>
      <c r="C173" s="107" t="s">
        <v>78</v>
      </c>
      <c r="D173" s="107" t="s">
        <v>78</v>
      </c>
      <c r="E173" s="43" t="s">
        <v>82</v>
      </c>
      <c r="F173" s="44" t="s">
        <v>53</v>
      </c>
      <c r="G173" s="45" t="s">
        <v>59</v>
      </c>
      <c r="H173" s="110" t="s">
        <v>42</v>
      </c>
      <c r="I173" s="65">
        <v>137.3</v>
      </c>
      <c r="J173" s="138">
        <v>-45</v>
      </c>
    </row>
    <row r="174" spans="1:9" ht="12.75">
      <c r="A174" s="48" t="s">
        <v>40</v>
      </c>
      <c r="B174" s="274">
        <v>871</v>
      </c>
      <c r="C174" s="107" t="s">
        <v>78</v>
      </c>
      <c r="D174" s="107" t="s">
        <v>78</v>
      </c>
      <c r="E174" s="43" t="s">
        <v>82</v>
      </c>
      <c r="F174" s="44" t="s">
        <v>53</v>
      </c>
      <c r="G174" s="45" t="s">
        <v>59</v>
      </c>
      <c r="H174" s="110" t="s">
        <v>99</v>
      </c>
      <c r="I174" s="65">
        <v>6.3</v>
      </c>
    </row>
    <row r="175" spans="1:9" ht="14.25">
      <c r="A175" s="20" t="s">
        <v>103</v>
      </c>
      <c r="B175" s="140">
        <v>871</v>
      </c>
      <c r="C175" s="112" t="s">
        <v>82</v>
      </c>
      <c r="D175" s="107"/>
      <c r="E175" s="43"/>
      <c r="F175" s="44"/>
      <c r="G175" s="45"/>
      <c r="H175" s="110"/>
      <c r="I175" s="27">
        <f>I176</f>
        <v>20</v>
      </c>
    </row>
    <row r="176" spans="1:9" ht="12.75">
      <c r="A176" s="78" t="s">
        <v>96</v>
      </c>
      <c r="B176" s="140">
        <v>871</v>
      </c>
      <c r="C176" s="83" t="s">
        <v>82</v>
      </c>
      <c r="D176" s="83" t="s">
        <v>78</v>
      </c>
      <c r="E176" s="43"/>
      <c r="F176" s="44"/>
      <c r="G176" s="45"/>
      <c r="H176" s="110"/>
      <c r="I176" s="27">
        <f>I177</f>
        <v>20</v>
      </c>
    </row>
    <row r="177" spans="1:9" ht="38.25">
      <c r="A177" s="52" t="s">
        <v>295</v>
      </c>
      <c r="B177" s="140">
        <v>871</v>
      </c>
      <c r="C177" s="34" t="s">
        <v>82</v>
      </c>
      <c r="D177" s="35" t="s">
        <v>78</v>
      </c>
      <c r="E177" s="36" t="s">
        <v>101</v>
      </c>
      <c r="F177" s="37" t="s">
        <v>169</v>
      </c>
      <c r="G177" s="38" t="s">
        <v>170</v>
      </c>
      <c r="H177" s="53"/>
      <c r="I177" s="51">
        <f>I178</f>
        <v>20</v>
      </c>
    </row>
    <row r="178" spans="1:9" ht="51">
      <c r="A178" s="33" t="s">
        <v>296</v>
      </c>
      <c r="B178" s="140">
        <v>871</v>
      </c>
      <c r="C178" s="103" t="s">
        <v>82</v>
      </c>
      <c r="D178" s="103" t="s">
        <v>78</v>
      </c>
      <c r="E178" s="36" t="s">
        <v>101</v>
      </c>
      <c r="F178" s="37" t="s">
        <v>129</v>
      </c>
      <c r="G178" s="38"/>
      <c r="H178" s="76"/>
      <c r="I178" s="27">
        <f>I179</f>
        <v>20</v>
      </c>
    </row>
    <row r="179" spans="1:9" ht="63.75">
      <c r="A179" s="48" t="s">
        <v>297</v>
      </c>
      <c r="B179" s="274">
        <v>871</v>
      </c>
      <c r="C179" s="107" t="s">
        <v>82</v>
      </c>
      <c r="D179" s="107" t="s">
        <v>78</v>
      </c>
      <c r="E179" s="43" t="s">
        <v>101</v>
      </c>
      <c r="F179" s="44" t="s">
        <v>129</v>
      </c>
      <c r="G179" s="45" t="s">
        <v>314</v>
      </c>
      <c r="H179" s="56"/>
      <c r="I179" s="65">
        <f>I180</f>
        <v>20</v>
      </c>
    </row>
    <row r="180" spans="1:9" ht="12.75">
      <c r="A180" s="58" t="s">
        <v>43</v>
      </c>
      <c r="B180" s="140">
        <v>871</v>
      </c>
      <c r="C180" s="107" t="s">
        <v>82</v>
      </c>
      <c r="D180" s="107" t="s">
        <v>78</v>
      </c>
      <c r="E180" s="43" t="s">
        <v>101</v>
      </c>
      <c r="F180" s="44" t="s">
        <v>129</v>
      </c>
      <c r="G180" s="45" t="s">
        <v>314</v>
      </c>
      <c r="H180" s="56" t="s">
        <v>42</v>
      </c>
      <c r="I180" s="65">
        <v>20</v>
      </c>
    </row>
    <row r="181" spans="1:9" ht="14.25">
      <c r="A181" s="20" t="s">
        <v>56</v>
      </c>
      <c r="B181" s="140">
        <v>871</v>
      </c>
      <c r="C181" s="112" t="s">
        <v>83</v>
      </c>
      <c r="D181" s="112"/>
      <c r="E181" s="43"/>
      <c r="F181" s="44"/>
      <c r="G181" s="45"/>
      <c r="H181" s="113"/>
      <c r="I181" s="27">
        <f>I182</f>
        <v>1899.5</v>
      </c>
    </row>
    <row r="182" spans="1:9" ht="12.75">
      <c r="A182" s="114" t="s">
        <v>52</v>
      </c>
      <c r="B182" s="140">
        <v>871</v>
      </c>
      <c r="C182" s="115" t="s">
        <v>83</v>
      </c>
      <c r="D182" s="115" t="s">
        <v>72</v>
      </c>
      <c r="E182" s="43"/>
      <c r="F182" s="44"/>
      <c r="G182" s="45"/>
      <c r="H182" s="56"/>
      <c r="I182" s="27">
        <f>I183+I187+I192</f>
        <v>1899.5</v>
      </c>
    </row>
    <row r="183" spans="1:9" ht="12.75">
      <c r="A183" s="52" t="s">
        <v>166</v>
      </c>
      <c r="B183" s="140">
        <v>871</v>
      </c>
      <c r="C183" s="34" t="s">
        <v>83</v>
      </c>
      <c r="D183" s="35" t="s">
        <v>72</v>
      </c>
      <c r="E183" s="36" t="s">
        <v>113</v>
      </c>
      <c r="F183" s="37">
        <v>0</v>
      </c>
      <c r="G183" s="38" t="s">
        <v>170</v>
      </c>
      <c r="H183" s="53"/>
      <c r="I183" s="51">
        <f>I184</f>
        <v>153.6</v>
      </c>
    </row>
    <row r="184" spans="1:9" ht="12.75">
      <c r="A184" s="58" t="s">
        <v>173</v>
      </c>
      <c r="B184" s="274">
        <v>871</v>
      </c>
      <c r="C184" s="107" t="s">
        <v>83</v>
      </c>
      <c r="D184" s="107" t="s">
        <v>72</v>
      </c>
      <c r="E184" s="116" t="s">
        <v>113</v>
      </c>
      <c r="F184" s="14" t="s">
        <v>171</v>
      </c>
      <c r="G184" s="117" t="s">
        <v>170</v>
      </c>
      <c r="H184" s="56"/>
      <c r="I184" s="65">
        <f>I185</f>
        <v>153.6</v>
      </c>
    </row>
    <row r="185" spans="1:9" ht="45">
      <c r="A185" s="224" t="s">
        <v>239</v>
      </c>
      <c r="B185" s="274">
        <v>871</v>
      </c>
      <c r="C185" s="118" t="s">
        <v>83</v>
      </c>
      <c r="D185" s="118" t="s">
        <v>72</v>
      </c>
      <c r="E185" s="208" t="s">
        <v>113</v>
      </c>
      <c r="F185" s="209" t="s">
        <v>171</v>
      </c>
      <c r="G185" s="210" t="s">
        <v>240</v>
      </c>
      <c r="H185" s="120"/>
      <c r="I185" s="65">
        <f>I186</f>
        <v>153.6</v>
      </c>
    </row>
    <row r="186" spans="1:9" ht="12.75">
      <c r="A186" s="58" t="s">
        <v>43</v>
      </c>
      <c r="B186" s="274">
        <v>871</v>
      </c>
      <c r="C186" s="118" t="s">
        <v>83</v>
      </c>
      <c r="D186" s="118" t="s">
        <v>72</v>
      </c>
      <c r="E186" s="79" t="s">
        <v>113</v>
      </c>
      <c r="F186" s="80" t="s">
        <v>171</v>
      </c>
      <c r="G186" s="119" t="s">
        <v>240</v>
      </c>
      <c r="H186" s="56" t="s">
        <v>42</v>
      </c>
      <c r="I186" s="65">
        <v>153.6</v>
      </c>
    </row>
    <row r="187" spans="1:9" ht="38.25">
      <c r="A187" s="33" t="s">
        <v>301</v>
      </c>
      <c r="B187" s="140">
        <v>871</v>
      </c>
      <c r="C187" s="103" t="s">
        <v>83</v>
      </c>
      <c r="D187" s="103" t="s">
        <v>72</v>
      </c>
      <c r="E187" s="36" t="s">
        <v>78</v>
      </c>
      <c r="F187" s="37" t="s">
        <v>120</v>
      </c>
      <c r="G187" s="38" t="s">
        <v>170</v>
      </c>
      <c r="H187" s="76"/>
      <c r="I187" s="27">
        <f>I188</f>
        <v>1700.9</v>
      </c>
    </row>
    <row r="188" spans="1:9" ht="51">
      <c r="A188" s="48" t="s">
        <v>175</v>
      </c>
      <c r="B188" s="274">
        <v>871</v>
      </c>
      <c r="C188" s="107" t="s">
        <v>83</v>
      </c>
      <c r="D188" s="107" t="s">
        <v>72</v>
      </c>
      <c r="E188" s="43" t="s">
        <v>78</v>
      </c>
      <c r="F188" s="44" t="s">
        <v>120</v>
      </c>
      <c r="G188" s="45" t="s">
        <v>59</v>
      </c>
      <c r="H188" s="56"/>
      <c r="I188" s="65">
        <f>SUM(I189:I191)</f>
        <v>1700.9</v>
      </c>
    </row>
    <row r="189" spans="1:10" ht="36">
      <c r="A189" s="58" t="s">
        <v>123</v>
      </c>
      <c r="B189" s="274">
        <v>871</v>
      </c>
      <c r="C189" s="107" t="s">
        <v>83</v>
      </c>
      <c r="D189" s="107" t="s">
        <v>72</v>
      </c>
      <c r="E189" s="43" t="s">
        <v>78</v>
      </c>
      <c r="F189" s="44" t="s">
        <v>120</v>
      </c>
      <c r="G189" s="45" t="s">
        <v>59</v>
      </c>
      <c r="H189" s="56" t="s">
        <v>131</v>
      </c>
      <c r="I189" s="65">
        <v>1346.7</v>
      </c>
      <c r="J189" s="138">
        <v>60</v>
      </c>
    </row>
    <row r="190" spans="1:9" ht="12.75">
      <c r="A190" s="58" t="s">
        <v>43</v>
      </c>
      <c r="B190" s="274">
        <v>871</v>
      </c>
      <c r="C190" s="107" t="s">
        <v>83</v>
      </c>
      <c r="D190" s="107" t="s">
        <v>72</v>
      </c>
      <c r="E190" s="43" t="s">
        <v>78</v>
      </c>
      <c r="F190" s="44" t="s">
        <v>120</v>
      </c>
      <c r="G190" s="45" t="s">
        <v>59</v>
      </c>
      <c r="H190" s="56" t="s">
        <v>42</v>
      </c>
      <c r="I190" s="65">
        <v>349.2</v>
      </c>
    </row>
    <row r="191" spans="1:9" ht="12.75">
      <c r="A191" s="48" t="s">
        <v>40</v>
      </c>
      <c r="B191" s="274">
        <v>871</v>
      </c>
      <c r="C191" s="107" t="s">
        <v>83</v>
      </c>
      <c r="D191" s="107" t="s">
        <v>72</v>
      </c>
      <c r="E191" s="43" t="s">
        <v>78</v>
      </c>
      <c r="F191" s="44" t="s">
        <v>120</v>
      </c>
      <c r="G191" s="45" t="s">
        <v>59</v>
      </c>
      <c r="H191" s="56" t="s">
        <v>99</v>
      </c>
      <c r="I191" s="65">
        <v>5</v>
      </c>
    </row>
    <row r="192" spans="1:9" ht="14.25">
      <c r="A192" s="237" t="s">
        <v>244</v>
      </c>
      <c r="B192" s="140">
        <v>871</v>
      </c>
      <c r="C192" s="103" t="s">
        <v>83</v>
      </c>
      <c r="D192" s="103" t="s">
        <v>72</v>
      </c>
      <c r="E192" s="238" t="s">
        <v>242</v>
      </c>
      <c r="F192" s="239"/>
      <c r="G192" s="240"/>
      <c r="H192" s="241"/>
      <c r="I192" s="65">
        <f>I193</f>
        <v>45</v>
      </c>
    </row>
    <row r="193" spans="1:9" ht="45">
      <c r="A193" s="226" t="s">
        <v>245</v>
      </c>
      <c r="B193" s="274">
        <v>871</v>
      </c>
      <c r="C193" s="234" t="s">
        <v>83</v>
      </c>
      <c r="D193" s="235" t="s">
        <v>72</v>
      </c>
      <c r="E193" s="208" t="s">
        <v>242</v>
      </c>
      <c r="F193" s="209" t="s">
        <v>129</v>
      </c>
      <c r="G193" s="210"/>
      <c r="H193" s="211"/>
      <c r="I193" s="65">
        <f>I194</f>
        <v>45</v>
      </c>
    </row>
    <row r="194" spans="1:9" ht="15">
      <c r="A194" s="227" t="s">
        <v>241</v>
      </c>
      <c r="B194" s="274">
        <v>871</v>
      </c>
      <c r="C194" s="234" t="s">
        <v>83</v>
      </c>
      <c r="D194" s="235" t="s">
        <v>72</v>
      </c>
      <c r="E194" s="208" t="s">
        <v>242</v>
      </c>
      <c r="F194" s="209" t="s">
        <v>129</v>
      </c>
      <c r="G194" s="210" t="s">
        <v>243</v>
      </c>
      <c r="H194" s="236" t="s">
        <v>41</v>
      </c>
      <c r="I194" s="65">
        <v>45</v>
      </c>
    </row>
    <row r="195" spans="1:9" ht="14.25">
      <c r="A195" s="20" t="s">
        <v>110</v>
      </c>
      <c r="B195" s="140">
        <v>871</v>
      </c>
      <c r="C195" s="122" t="s">
        <v>94</v>
      </c>
      <c r="D195" s="107"/>
      <c r="E195" s="43"/>
      <c r="F195" s="44"/>
      <c r="G195" s="45"/>
      <c r="H195" s="123"/>
      <c r="I195" s="27">
        <f>I201++I196</f>
        <v>200.2</v>
      </c>
    </row>
    <row r="196" spans="1:9" ht="14.25">
      <c r="A196" s="20" t="s">
        <v>219</v>
      </c>
      <c r="B196" s="140">
        <v>871</v>
      </c>
      <c r="C196" s="122" t="s">
        <v>94</v>
      </c>
      <c r="D196" s="122" t="s">
        <v>72</v>
      </c>
      <c r="E196" s="43"/>
      <c r="F196" s="44"/>
      <c r="G196" s="45"/>
      <c r="H196" s="123"/>
      <c r="I196" s="27">
        <f>I197</f>
        <v>190.2</v>
      </c>
    </row>
    <row r="197" spans="1:9" ht="12.75">
      <c r="A197" s="52" t="s">
        <v>215</v>
      </c>
      <c r="B197" s="140">
        <v>871</v>
      </c>
      <c r="C197" s="70" t="s">
        <v>94</v>
      </c>
      <c r="D197" s="71" t="s">
        <v>72</v>
      </c>
      <c r="E197" s="36" t="s">
        <v>216</v>
      </c>
      <c r="F197" s="37" t="s">
        <v>169</v>
      </c>
      <c r="G197" s="124" t="s">
        <v>170</v>
      </c>
      <c r="H197" s="53"/>
      <c r="I197" s="51">
        <f>I198</f>
        <v>190.2</v>
      </c>
    </row>
    <row r="198" spans="1:9" ht="25.5">
      <c r="A198" s="52" t="s">
        <v>217</v>
      </c>
      <c r="B198" s="140">
        <v>871</v>
      </c>
      <c r="C198" s="125" t="s">
        <v>94</v>
      </c>
      <c r="D198" s="126" t="s">
        <v>72</v>
      </c>
      <c r="E198" s="127" t="s">
        <v>216</v>
      </c>
      <c r="F198" s="128" t="s">
        <v>129</v>
      </c>
      <c r="G198" s="129" t="s">
        <v>170</v>
      </c>
      <c r="H198" s="53"/>
      <c r="I198" s="51">
        <f>I199</f>
        <v>190.2</v>
      </c>
    </row>
    <row r="199" spans="1:9" ht="25.5">
      <c r="A199" s="77" t="s">
        <v>217</v>
      </c>
      <c r="B199" s="274">
        <v>871</v>
      </c>
      <c r="C199" s="130" t="s">
        <v>94</v>
      </c>
      <c r="D199" s="131" t="s">
        <v>72</v>
      </c>
      <c r="E199" s="23" t="s">
        <v>216</v>
      </c>
      <c r="F199" s="24" t="s">
        <v>129</v>
      </c>
      <c r="G199" s="25" t="s">
        <v>218</v>
      </c>
      <c r="H199" s="50"/>
      <c r="I199" s="57">
        <f>I200</f>
        <v>190.2</v>
      </c>
    </row>
    <row r="200" spans="1:9" ht="12.75">
      <c r="A200" s="121" t="s">
        <v>50</v>
      </c>
      <c r="B200" s="274">
        <v>871</v>
      </c>
      <c r="C200" s="130" t="s">
        <v>94</v>
      </c>
      <c r="D200" s="131" t="s">
        <v>72</v>
      </c>
      <c r="E200" s="23" t="s">
        <v>216</v>
      </c>
      <c r="F200" s="24" t="s">
        <v>129</v>
      </c>
      <c r="G200" s="25" t="s">
        <v>218</v>
      </c>
      <c r="H200" s="50" t="s">
        <v>49</v>
      </c>
      <c r="I200" s="57">
        <v>190.2</v>
      </c>
    </row>
    <row r="201" spans="1:9" ht="14.25">
      <c r="A201" s="20" t="s">
        <v>112</v>
      </c>
      <c r="B201" s="140">
        <v>871</v>
      </c>
      <c r="C201" s="103" t="s">
        <v>94</v>
      </c>
      <c r="D201" s="103" t="s">
        <v>73</v>
      </c>
      <c r="E201" s="36"/>
      <c r="F201" s="37"/>
      <c r="G201" s="38"/>
      <c r="H201" s="123"/>
      <c r="I201" s="27">
        <f>I202</f>
        <v>10</v>
      </c>
    </row>
    <row r="202" spans="1:9" ht="25.5">
      <c r="A202" s="52" t="s">
        <v>302</v>
      </c>
      <c r="B202" s="140">
        <v>871</v>
      </c>
      <c r="C202" s="34" t="s">
        <v>94</v>
      </c>
      <c r="D202" s="35" t="s">
        <v>73</v>
      </c>
      <c r="E202" s="36" t="s">
        <v>94</v>
      </c>
      <c r="F202" s="37" t="s">
        <v>169</v>
      </c>
      <c r="G202" s="38" t="s">
        <v>170</v>
      </c>
      <c r="H202" s="53"/>
      <c r="I202" s="51">
        <f>I203</f>
        <v>10</v>
      </c>
    </row>
    <row r="203" spans="1:9" ht="36">
      <c r="A203" s="132" t="s">
        <v>303</v>
      </c>
      <c r="B203" s="140">
        <v>871</v>
      </c>
      <c r="C203" s="103" t="s">
        <v>94</v>
      </c>
      <c r="D203" s="103" t="s">
        <v>73</v>
      </c>
      <c r="E203" s="36" t="s">
        <v>94</v>
      </c>
      <c r="F203" s="37" t="s">
        <v>129</v>
      </c>
      <c r="G203" s="38" t="s">
        <v>170</v>
      </c>
      <c r="H203" s="76"/>
      <c r="I203" s="27">
        <f>I204</f>
        <v>10</v>
      </c>
    </row>
    <row r="204" spans="1:9" ht="36">
      <c r="A204" s="58" t="s">
        <v>304</v>
      </c>
      <c r="B204" s="274">
        <v>871</v>
      </c>
      <c r="C204" s="107" t="s">
        <v>94</v>
      </c>
      <c r="D204" s="107" t="s">
        <v>73</v>
      </c>
      <c r="E204" s="43" t="s">
        <v>94</v>
      </c>
      <c r="F204" s="44" t="s">
        <v>129</v>
      </c>
      <c r="G204" s="45" t="s">
        <v>176</v>
      </c>
      <c r="H204" s="56"/>
      <c r="I204" s="65">
        <f>I205</f>
        <v>10</v>
      </c>
    </row>
    <row r="205" spans="1:9" ht="12.75">
      <c r="A205" s="58" t="s">
        <v>43</v>
      </c>
      <c r="B205" s="274">
        <v>871</v>
      </c>
      <c r="C205" s="107" t="s">
        <v>94</v>
      </c>
      <c r="D205" s="107" t="s">
        <v>73</v>
      </c>
      <c r="E205" s="43" t="s">
        <v>94</v>
      </c>
      <c r="F205" s="44" t="s">
        <v>129</v>
      </c>
      <c r="G205" s="45" t="s">
        <v>176</v>
      </c>
      <c r="H205" s="56" t="s">
        <v>42</v>
      </c>
      <c r="I205" s="65">
        <v>10</v>
      </c>
    </row>
    <row r="206" spans="1:9" ht="28.5">
      <c r="A206" s="242" t="s">
        <v>246</v>
      </c>
      <c r="B206" s="140">
        <v>871</v>
      </c>
      <c r="C206" s="243">
        <v>13</v>
      </c>
      <c r="D206" s="244"/>
      <c r="E206" s="245"/>
      <c r="F206" s="246"/>
      <c r="G206" s="247"/>
      <c r="H206" s="241"/>
      <c r="I206" s="212">
        <f>I208</f>
        <v>14</v>
      </c>
    </row>
    <row r="207" spans="1:9" ht="15">
      <c r="A207" s="206" t="s">
        <v>247</v>
      </c>
      <c r="B207" s="140">
        <v>871</v>
      </c>
      <c r="C207" s="206">
        <v>13</v>
      </c>
      <c r="D207" s="207" t="s">
        <v>72</v>
      </c>
      <c r="E207" s="245"/>
      <c r="F207" s="246"/>
      <c r="G207" s="247"/>
      <c r="H207" s="246"/>
      <c r="I207" s="212">
        <f>I208</f>
        <v>14</v>
      </c>
    </row>
    <row r="208" spans="1:9" ht="14.25">
      <c r="A208" s="225" t="s">
        <v>248</v>
      </c>
      <c r="B208" s="285">
        <v>871</v>
      </c>
      <c r="C208" s="228">
        <v>13</v>
      </c>
      <c r="D208" s="229" t="s">
        <v>72</v>
      </c>
      <c r="E208" s="230" t="s">
        <v>249</v>
      </c>
      <c r="F208" s="231"/>
      <c r="G208" s="232"/>
      <c r="H208" s="233"/>
      <c r="I208" s="220">
        <f>I209</f>
        <v>14</v>
      </c>
    </row>
    <row r="209" spans="1:9" ht="30">
      <c r="A209" s="226" t="s">
        <v>250</v>
      </c>
      <c r="B209" s="140">
        <v>871</v>
      </c>
      <c r="C209" s="248">
        <v>13</v>
      </c>
      <c r="D209" s="249" t="s">
        <v>72</v>
      </c>
      <c r="E209" s="245" t="s">
        <v>249</v>
      </c>
      <c r="F209" s="246" t="s">
        <v>129</v>
      </c>
      <c r="G209" s="247"/>
      <c r="H209" s="250"/>
      <c r="I209" s="251">
        <f>I210</f>
        <v>14</v>
      </c>
    </row>
    <row r="210" spans="1:9" ht="45">
      <c r="A210" s="226" t="s">
        <v>251</v>
      </c>
      <c r="B210" s="274">
        <v>871</v>
      </c>
      <c r="C210" s="248">
        <v>13</v>
      </c>
      <c r="D210" s="249" t="s">
        <v>72</v>
      </c>
      <c r="E210" s="245" t="s">
        <v>249</v>
      </c>
      <c r="F210" s="246" t="s">
        <v>129</v>
      </c>
      <c r="G210" s="247" t="s">
        <v>252</v>
      </c>
      <c r="H210" s="250"/>
      <c r="I210" s="251">
        <f>I211</f>
        <v>14</v>
      </c>
    </row>
    <row r="211" spans="1:9" ht="15">
      <c r="A211" s="252" t="s">
        <v>253</v>
      </c>
      <c r="B211" s="274">
        <v>871</v>
      </c>
      <c r="C211" s="248">
        <v>13</v>
      </c>
      <c r="D211" s="249" t="s">
        <v>72</v>
      </c>
      <c r="E211" s="245" t="s">
        <v>249</v>
      </c>
      <c r="F211" s="246" t="s">
        <v>129</v>
      </c>
      <c r="G211" s="247" t="s">
        <v>252</v>
      </c>
      <c r="H211" s="253" t="s">
        <v>254</v>
      </c>
      <c r="I211" s="251">
        <v>14</v>
      </c>
    </row>
    <row r="212" spans="1:9" ht="12.75">
      <c r="A212" s="58"/>
      <c r="B212" s="107"/>
      <c r="C212" s="107"/>
      <c r="D212" s="107"/>
      <c r="E212" s="43"/>
      <c r="F212" s="44"/>
      <c r="G212" s="45"/>
      <c r="H212" s="278"/>
      <c r="I212" s="136">
        <f>I19+I89+I96+I115+I128+I175+I181+I195+I206</f>
        <v>13808.2</v>
      </c>
    </row>
  </sheetData>
  <sheetProtection/>
  <mergeCells count="13">
    <mergeCell ref="A14:I14"/>
    <mergeCell ref="H15:I15"/>
    <mergeCell ref="C16:H16"/>
    <mergeCell ref="I16:I17"/>
    <mergeCell ref="E17:G17"/>
    <mergeCell ref="B16:B17"/>
    <mergeCell ref="B2:I8"/>
    <mergeCell ref="G1:I1"/>
    <mergeCell ref="G9:I9"/>
    <mergeCell ref="A13:I13"/>
    <mergeCell ref="A10:I10"/>
    <mergeCell ref="C11:I11"/>
    <mergeCell ref="C12:I12"/>
  </mergeCells>
  <printOptions/>
  <pageMargins left="1.19" right="0.2755905511811024" top="0.31496062992125984" bottom="0.31496062992125984" header="0.2755905511811024" footer="0.15748031496062992"/>
  <pageSetup horizontalDpi="600" verticalDpi="600" orientation="portrait" paperSize="9" scale="65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X330"/>
  <sheetViews>
    <sheetView zoomScalePageLayoutView="0" workbookViewId="0" topLeftCell="A66">
      <selection activeCell="O78" sqref="O78"/>
    </sheetView>
  </sheetViews>
  <sheetFormatPr defaultColWidth="9.140625" defaultRowHeight="12.75"/>
  <cols>
    <col min="1" max="1" width="63.8515625" style="197" customWidth="1"/>
    <col min="2" max="2" width="3.7109375" style="196" customWidth="1"/>
    <col min="3" max="3" width="3.28125" style="202" customWidth="1"/>
    <col min="4" max="4" width="8.00390625" style="202" customWidth="1"/>
    <col min="5" max="5" width="8.8515625" style="202" customWidth="1"/>
    <col min="6" max="6" width="10.28125" style="202" customWidth="1"/>
    <col min="7" max="7" width="9.8515625" style="202" customWidth="1"/>
    <col min="8" max="8" width="11.8515625" style="202" customWidth="1"/>
    <col min="9" max="16384" width="9.140625" style="197" customWidth="1"/>
  </cols>
  <sheetData>
    <row r="1" spans="6:8" ht="14.25">
      <c r="F1" s="428" t="s">
        <v>114</v>
      </c>
      <c r="G1" s="428"/>
      <c r="H1" s="428"/>
    </row>
    <row r="2" spans="5:8" ht="14.25">
      <c r="E2" s="443" t="s">
        <v>334</v>
      </c>
      <c r="F2" s="443"/>
      <c r="G2" s="443"/>
      <c r="H2" s="443"/>
    </row>
    <row r="3" spans="5:8" ht="14.25">
      <c r="E3" s="443"/>
      <c r="F3" s="443"/>
      <c r="G3" s="443"/>
      <c r="H3" s="443"/>
    </row>
    <row r="4" spans="5:8" ht="14.25">
      <c r="E4" s="443"/>
      <c r="F4" s="443"/>
      <c r="G4" s="443"/>
      <c r="H4" s="443"/>
    </row>
    <row r="5" spans="5:8" ht="14.25">
      <c r="E5" s="443"/>
      <c r="F5" s="443"/>
      <c r="G5" s="443"/>
      <c r="H5" s="443"/>
    </row>
    <row r="6" spans="5:8" ht="14.25">
      <c r="E6" s="443"/>
      <c r="F6" s="443"/>
      <c r="G6" s="443"/>
      <c r="H6" s="443"/>
    </row>
    <row r="7" spans="5:8" ht="14.25">
      <c r="E7" s="443"/>
      <c r="F7" s="443"/>
      <c r="G7" s="443"/>
      <c r="H7" s="443"/>
    </row>
    <row r="8" spans="5:8" ht="14.25" customHeight="1">
      <c r="E8" s="443"/>
      <c r="F8" s="443"/>
      <c r="G8" s="443"/>
      <c r="H8" s="443"/>
    </row>
    <row r="9" spans="5:8" ht="14.25" hidden="1">
      <c r="E9" s="443"/>
      <c r="F9" s="443"/>
      <c r="G9" s="443"/>
      <c r="H9" s="443"/>
    </row>
    <row r="10" spans="5:8" ht="3.75" customHeight="1" hidden="1">
      <c r="E10" s="443"/>
      <c r="F10" s="443"/>
      <c r="G10" s="443"/>
      <c r="H10" s="443"/>
    </row>
    <row r="11" spans="5:8" ht="3.75" customHeight="1" hidden="1">
      <c r="E11" s="443"/>
      <c r="F11" s="443"/>
      <c r="G11" s="443"/>
      <c r="H11" s="443"/>
    </row>
    <row r="12" spans="1:8" ht="15">
      <c r="A12" s="143"/>
      <c r="B12" s="144"/>
      <c r="C12" s="142"/>
      <c r="D12" s="142"/>
      <c r="E12" s="430" t="s">
        <v>308</v>
      </c>
      <c r="F12" s="430"/>
      <c r="G12" s="430"/>
      <c r="H12" s="430"/>
    </row>
    <row r="13" spans="1:8" ht="12.75" customHeight="1">
      <c r="A13" s="143"/>
      <c r="B13" s="145"/>
      <c r="C13" s="146"/>
      <c r="D13" s="146"/>
      <c r="E13" s="146"/>
      <c r="F13" s="146"/>
      <c r="G13" s="146"/>
      <c r="H13" s="146"/>
    </row>
    <row r="14" spans="1:24" ht="50.25" customHeight="1">
      <c r="A14" s="143"/>
      <c r="B14" s="144"/>
      <c r="C14" s="142"/>
      <c r="D14" s="425" t="s">
        <v>335</v>
      </c>
      <c r="E14" s="425"/>
      <c r="F14" s="425"/>
      <c r="G14" s="425"/>
      <c r="H14" s="425"/>
      <c r="Q14" s="280"/>
      <c r="R14" s="281"/>
      <c r="S14" s="281"/>
      <c r="T14" s="281"/>
      <c r="U14" s="281"/>
      <c r="V14" s="281"/>
      <c r="W14" s="281"/>
      <c r="X14" s="281"/>
    </row>
    <row r="15" spans="1:24" ht="21.75" customHeight="1">
      <c r="A15" s="276"/>
      <c r="B15" s="277"/>
      <c r="D15" s="430" t="s">
        <v>330</v>
      </c>
      <c r="E15" s="430"/>
      <c r="F15" s="430"/>
      <c r="G15" s="430"/>
      <c r="H15" s="430"/>
      <c r="I15" s="147"/>
      <c r="J15" s="147"/>
      <c r="K15" s="147"/>
      <c r="Q15" s="281"/>
      <c r="R15" s="281"/>
      <c r="S15" s="281"/>
      <c r="T15" s="281"/>
      <c r="U15" s="281"/>
      <c r="V15" s="281"/>
      <c r="W15" s="281"/>
      <c r="X15" s="281"/>
    </row>
    <row r="16" spans="1:24" ht="15" customHeight="1" hidden="1">
      <c r="A16" s="143"/>
      <c r="B16" s="144"/>
      <c r="C16" s="142"/>
      <c r="D16" s="142"/>
      <c r="E16" s="142"/>
      <c r="F16" s="142"/>
      <c r="G16" s="142"/>
      <c r="H16" s="142"/>
      <c r="Q16" s="281"/>
      <c r="R16" s="281"/>
      <c r="S16" s="281"/>
      <c r="T16" s="281"/>
      <c r="U16" s="281"/>
      <c r="V16" s="281"/>
      <c r="W16" s="281"/>
      <c r="X16" s="281"/>
    </row>
    <row r="17" spans="1:24" ht="64.5" customHeight="1">
      <c r="A17" s="444" t="s">
        <v>309</v>
      </c>
      <c r="B17" s="444"/>
      <c r="C17" s="444"/>
      <c r="D17" s="444"/>
      <c r="E17" s="444"/>
      <c r="F17" s="444"/>
      <c r="G17" s="444"/>
      <c r="H17" s="444"/>
      <c r="Q17" s="281"/>
      <c r="R17" s="281"/>
      <c r="S17" s="281"/>
      <c r="T17" s="281"/>
      <c r="U17" s="281"/>
      <c r="V17" s="281"/>
      <c r="W17" s="281"/>
      <c r="X17" s="281"/>
    </row>
    <row r="18" spans="1:24" ht="38.25">
      <c r="A18" s="12" t="s">
        <v>109</v>
      </c>
      <c r="B18" s="440" t="s">
        <v>67</v>
      </c>
      <c r="C18" s="441"/>
      <c r="D18" s="442"/>
      <c r="E18" s="12" t="s">
        <v>179</v>
      </c>
      <c r="F18" s="13" t="s">
        <v>66</v>
      </c>
      <c r="G18" s="13" t="s">
        <v>86</v>
      </c>
      <c r="H18" s="12" t="s">
        <v>180</v>
      </c>
      <c r="Q18" s="281"/>
      <c r="R18" s="281"/>
      <c r="S18" s="281"/>
      <c r="T18" s="281"/>
      <c r="U18" s="281"/>
      <c r="V18" s="281"/>
      <c r="W18" s="281"/>
      <c r="X18" s="281"/>
    </row>
    <row r="19" spans="1:24" ht="38.25">
      <c r="A19" s="331" t="s">
        <v>220</v>
      </c>
      <c r="B19" s="149" t="s">
        <v>75</v>
      </c>
      <c r="C19" s="150" t="s">
        <v>169</v>
      </c>
      <c r="D19" s="151" t="s">
        <v>170</v>
      </c>
      <c r="E19" s="163"/>
      <c r="F19" s="164"/>
      <c r="G19" s="165"/>
      <c r="H19" s="166">
        <f>H20</f>
        <v>299.8</v>
      </c>
      <c r="Q19" s="281"/>
      <c r="R19" s="281"/>
      <c r="S19" s="281"/>
      <c r="T19" s="281"/>
      <c r="U19" s="281"/>
      <c r="V19" s="281"/>
      <c r="W19" s="281"/>
      <c r="X19" s="281"/>
    </row>
    <row r="20" spans="1:24" ht="51">
      <c r="A20" s="148" t="s">
        <v>286</v>
      </c>
      <c r="B20" s="149" t="s">
        <v>75</v>
      </c>
      <c r="C20" s="150" t="s">
        <v>129</v>
      </c>
      <c r="D20" s="151" t="s">
        <v>170</v>
      </c>
      <c r="E20" s="198"/>
      <c r="F20" s="164" t="s">
        <v>72</v>
      </c>
      <c r="G20" s="165" t="s">
        <v>104</v>
      </c>
      <c r="H20" s="154">
        <f>H21+H25+H23</f>
        <v>299.8</v>
      </c>
      <c r="Q20" s="281"/>
      <c r="R20" s="281"/>
      <c r="S20" s="281"/>
      <c r="T20" s="281"/>
      <c r="U20" s="281"/>
      <c r="V20" s="281"/>
      <c r="W20" s="281"/>
      <c r="X20" s="281"/>
    </row>
    <row r="21" spans="1:8" ht="50.25" customHeight="1" hidden="1">
      <c r="A21" s="155" t="s">
        <v>287</v>
      </c>
      <c r="B21" s="156" t="s">
        <v>75</v>
      </c>
      <c r="C21" s="157" t="s">
        <v>129</v>
      </c>
      <c r="D21" s="158" t="s">
        <v>162</v>
      </c>
      <c r="E21" s="199"/>
      <c r="F21" s="183" t="s">
        <v>72</v>
      </c>
      <c r="G21" s="200" t="s">
        <v>104</v>
      </c>
      <c r="H21" s="161">
        <f>H22</f>
        <v>0</v>
      </c>
    </row>
    <row r="22" spans="1:8" ht="25.5" hidden="1">
      <c r="A22" s="155" t="s">
        <v>43</v>
      </c>
      <c r="B22" s="156" t="s">
        <v>75</v>
      </c>
      <c r="C22" s="157" t="s">
        <v>129</v>
      </c>
      <c r="D22" s="158" t="s">
        <v>162</v>
      </c>
      <c r="E22" s="199" t="s">
        <v>42</v>
      </c>
      <c r="F22" s="183" t="s">
        <v>72</v>
      </c>
      <c r="G22" s="200" t="s">
        <v>104</v>
      </c>
      <c r="H22" s="161">
        <v>0</v>
      </c>
    </row>
    <row r="23" spans="1:8" ht="54" customHeight="1">
      <c r="A23" s="155" t="s">
        <v>288</v>
      </c>
      <c r="B23" s="156" t="s">
        <v>75</v>
      </c>
      <c r="C23" s="157" t="s">
        <v>129</v>
      </c>
      <c r="D23" s="158" t="s">
        <v>211</v>
      </c>
      <c r="E23" s="199"/>
      <c r="F23" s="183" t="s">
        <v>72</v>
      </c>
      <c r="G23" s="200" t="s">
        <v>104</v>
      </c>
      <c r="H23" s="161">
        <f>H24</f>
        <v>40.8</v>
      </c>
    </row>
    <row r="24" spans="1:8" ht="30.75" customHeight="1">
      <c r="A24" s="155" t="s">
        <v>43</v>
      </c>
      <c r="B24" s="156" t="s">
        <v>75</v>
      </c>
      <c r="C24" s="157" t="s">
        <v>129</v>
      </c>
      <c r="D24" s="158" t="s">
        <v>211</v>
      </c>
      <c r="E24" s="199" t="s">
        <v>42</v>
      </c>
      <c r="F24" s="183" t="s">
        <v>72</v>
      </c>
      <c r="G24" s="200" t="s">
        <v>104</v>
      </c>
      <c r="H24" s="161">
        <v>40.8</v>
      </c>
    </row>
    <row r="25" spans="1:8" ht="62.25" customHeight="1">
      <c r="A25" s="155" t="s">
        <v>289</v>
      </c>
      <c r="B25" s="156" t="s">
        <v>75</v>
      </c>
      <c r="C25" s="157" t="s">
        <v>129</v>
      </c>
      <c r="D25" s="158" t="s">
        <v>163</v>
      </c>
      <c r="E25" s="199"/>
      <c r="F25" s="183" t="s">
        <v>72</v>
      </c>
      <c r="G25" s="200" t="s">
        <v>104</v>
      </c>
      <c r="H25" s="161">
        <f>H26</f>
        <v>259</v>
      </c>
    </row>
    <row r="26" spans="1:8" ht="35.25" customHeight="1">
      <c r="A26" s="155" t="s">
        <v>43</v>
      </c>
      <c r="B26" s="156" t="s">
        <v>75</v>
      </c>
      <c r="C26" s="157" t="s">
        <v>129</v>
      </c>
      <c r="D26" s="158" t="s">
        <v>163</v>
      </c>
      <c r="E26" s="199" t="s">
        <v>42</v>
      </c>
      <c r="F26" s="183" t="s">
        <v>72</v>
      </c>
      <c r="G26" s="200" t="s">
        <v>104</v>
      </c>
      <c r="H26" s="161">
        <v>259</v>
      </c>
    </row>
    <row r="27" spans="1:8" ht="0.75" customHeight="1">
      <c r="A27" s="331" t="s">
        <v>189</v>
      </c>
      <c r="B27" s="149" t="s">
        <v>73</v>
      </c>
      <c r="C27" s="150" t="s">
        <v>169</v>
      </c>
      <c r="D27" s="151" t="s">
        <v>170</v>
      </c>
      <c r="E27" s="163"/>
      <c r="F27" s="164"/>
      <c r="G27" s="165"/>
      <c r="H27" s="166">
        <f>H28</f>
        <v>0</v>
      </c>
    </row>
    <row r="28" spans="1:8" ht="60" hidden="1">
      <c r="A28" s="185" t="s">
        <v>190</v>
      </c>
      <c r="B28" s="149" t="s">
        <v>73</v>
      </c>
      <c r="C28" s="150" t="s">
        <v>129</v>
      </c>
      <c r="D28" s="151" t="s">
        <v>170</v>
      </c>
      <c r="E28" s="167"/>
      <c r="F28" s="153" t="s">
        <v>78</v>
      </c>
      <c r="G28" s="153" t="s">
        <v>72</v>
      </c>
      <c r="H28" s="173">
        <f>H29</f>
        <v>0</v>
      </c>
    </row>
    <row r="29" spans="1:8" ht="72" hidden="1">
      <c r="A29" s="186" t="s">
        <v>338</v>
      </c>
      <c r="B29" s="156" t="s">
        <v>73</v>
      </c>
      <c r="C29" s="157" t="s">
        <v>129</v>
      </c>
      <c r="D29" s="158" t="s">
        <v>48</v>
      </c>
      <c r="E29" s="168"/>
      <c r="F29" s="160" t="s">
        <v>78</v>
      </c>
      <c r="G29" s="160" t="s">
        <v>72</v>
      </c>
      <c r="H29" s="177">
        <f>H30</f>
        <v>0</v>
      </c>
    </row>
    <row r="30" spans="1:8" ht="14.25" customHeight="1" hidden="1">
      <c r="A30" s="58" t="s">
        <v>43</v>
      </c>
      <c r="B30" s="156" t="s">
        <v>73</v>
      </c>
      <c r="C30" s="157" t="s">
        <v>129</v>
      </c>
      <c r="D30" s="158" t="s">
        <v>48</v>
      </c>
      <c r="E30" s="168">
        <v>240</v>
      </c>
      <c r="F30" s="160" t="s">
        <v>78</v>
      </c>
      <c r="G30" s="160" t="s">
        <v>72</v>
      </c>
      <c r="H30" s="177">
        <v>0</v>
      </c>
    </row>
    <row r="31" spans="1:8" ht="38.25">
      <c r="A31" s="331" t="s">
        <v>293</v>
      </c>
      <c r="B31" s="149" t="s">
        <v>77</v>
      </c>
      <c r="C31" s="150" t="s">
        <v>169</v>
      </c>
      <c r="D31" s="151" t="s">
        <v>170</v>
      </c>
      <c r="E31" s="163"/>
      <c r="F31" s="164"/>
      <c r="G31" s="165"/>
      <c r="H31" s="166">
        <f>H32</f>
        <v>10</v>
      </c>
    </row>
    <row r="32" spans="1:8" ht="48">
      <c r="A32" s="185" t="s">
        <v>183</v>
      </c>
      <c r="B32" s="153" t="s">
        <v>77</v>
      </c>
      <c r="C32" s="153" t="s">
        <v>129</v>
      </c>
      <c r="D32" s="151" t="s">
        <v>170</v>
      </c>
      <c r="E32" s="168"/>
      <c r="F32" s="153" t="s">
        <v>77</v>
      </c>
      <c r="G32" s="153" t="s">
        <v>117</v>
      </c>
      <c r="H32" s="177">
        <f>H33</f>
        <v>10</v>
      </c>
    </row>
    <row r="33" spans="1:8" ht="62.25" customHeight="1">
      <c r="A33" s="186" t="s">
        <v>294</v>
      </c>
      <c r="B33" s="156" t="s">
        <v>77</v>
      </c>
      <c r="C33" s="157" t="s">
        <v>129</v>
      </c>
      <c r="D33" s="158" t="s">
        <v>184</v>
      </c>
      <c r="E33" s="168"/>
      <c r="F33" s="160" t="s">
        <v>77</v>
      </c>
      <c r="G33" s="160" t="s">
        <v>117</v>
      </c>
      <c r="H33" s="177">
        <f>H34</f>
        <v>10</v>
      </c>
    </row>
    <row r="34" spans="1:8" ht="14.25" customHeight="1">
      <c r="A34" s="155" t="s">
        <v>43</v>
      </c>
      <c r="B34" s="156" t="s">
        <v>77</v>
      </c>
      <c r="C34" s="157" t="s">
        <v>129</v>
      </c>
      <c r="D34" s="158" t="s">
        <v>184</v>
      </c>
      <c r="E34" s="168">
        <v>240</v>
      </c>
      <c r="F34" s="160" t="s">
        <v>77</v>
      </c>
      <c r="G34" s="160" t="s">
        <v>117</v>
      </c>
      <c r="H34" s="177">
        <v>10</v>
      </c>
    </row>
    <row r="35" spans="1:8" ht="25.5">
      <c r="A35" s="331" t="s">
        <v>298</v>
      </c>
      <c r="B35" s="149" t="s">
        <v>78</v>
      </c>
      <c r="C35" s="150" t="s">
        <v>169</v>
      </c>
      <c r="D35" s="151" t="s">
        <v>170</v>
      </c>
      <c r="E35" s="163"/>
      <c r="F35" s="164"/>
      <c r="G35" s="165"/>
      <c r="H35" s="166">
        <f>H36+H39</f>
        <v>1700.9</v>
      </c>
    </row>
    <row r="36" spans="1:8" ht="38.25" hidden="1">
      <c r="A36" s="148" t="s">
        <v>299</v>
      </c>
      <c r="B36" s="149" t="s">
        <v>78</v>
      </c>
      <c r="C36" s="150" t="s">
        <v>129</v>
      </c>
      <c r="D36" s="151" t="s">
        <v>170</v>
      </c>
      <c r="E36" s="152"/>
      <c r="F36" s="153" t="s">
        <v>83</v>
      </c>
      <c r="G36" s="153" t="s">
        <v>72</v>
      </c>
      <c r="H36" s="154">
        <f>H37</f>
        <v>0</v>
      </c>
    </row>
    <row r="37" spans="1:8" ht="51" hidden="1">
      <c r="A37" s="155" t="s">
        <v>300</v>
      </c>
      <c r="B37" s="156" t="s">
        <v>78</v>
      </c>
      <c r="C37" s="157" t="s">
        <v>129</v>
      </c>
      <c r="D37" s="158" t="s">
        <v>174</v>
      </c>
      <c r="E37" s="159" t="s">
        <v>42</v>
      </c>
      <c r="F37" s="160" t="s">
        <v>83</v>
      </c>
      <c r="G37" s="160" t="s">
        <v>72</v>
      </c>
      <c r="H37" s="161">
        <f>H38</f>
        <v>0</v>
      </c>
    </row>
    <row r="38" spans="1:8" ht="13.5" customHeight="1" hidden="1">
      <c r="A38" s="155" t="s">
        <v>43</v>
      </c>
      <c r="B38" s="156" t="s">
        <v>78</v>
      </c>
      <c r="C38" s="157" t="s">
        <v>129</v>
      </c>
      <c r="D38" s="158" t="s">
        <v>174</v>
      </c>
      <c r="E38" s="159" t="s">
        <v>42</v>
      </c>
      <c r="F38" s="160" t="s">
        <v>83</v>
      </c>
      <c r="G38" s="160" t="s">
        <v>72</v>
      </c>
      <c r="H38" s="161"/>
    </row>
    <row r="39" spans="1:8" ht="40.5" customHeight="1">
      <c r="A39" s="148" t="s">
        <v>301</v>
      </c>
      <c r="B39" s="149" t="s">
        <v>78</v>
      </c>
      <c r="C39" s="150" t="s">
        <v>120</v>
      </c>
      <c r="D39" s="151" t="s">
        <v>170</v>
      </c>
      <c r="E39" s="152"/>
      <c r="F39" s="153" t="s">
        <v>83</v>
      </c>
      <c r="G39" s="153" t="s">
        <v>72</v>
      </c>
      <c r="H39" s="154">
        <f>H40</f>
        <v>1700.9</v>
      </c>
    </row>
    <row r="40" spans="1:8" ht="53.25" customHeight="1">
      <c r="A40" s="155" t="s">
        <v>175</v>
      </c>
      <c r="B40" s="156" t="s">
        <v>78</v>
      </c>
      <c r="C40" s="157" t="s">
        <v>120</v>
      </c>
      <c r="D40" s="158" t="s">
        <v>59</v>
      </c>
      <c r="E40" s="159"/>
      <c r="F40" s="160" t="s">
        <v>83</v>
      </c>
      <c r="G40" s="160" t="s">
        <v>72</v>
      </c>
      <c r="H40" s="161">
        <f>H41+H42+H43</f>
        <v>1700.9</v>
      </c>
    </row>
    <row r="41" spans="1:8" ht="36">
      <c r="A41" s="201" t="s">
        <v>123</v>
      </c>
      <c r="B41" s="156" t="s">
        <v>78</v>
      </c>
      <c r="C41" s="157" t="s">
        <v>120</v>
      </c>
      <c r="D41" s="158" t="s">
        <v>59</v>
      </c>
      <c r="E41" s="159" t="s">
        <v>47</v>
      </c>
      <c r="F41" s="160" t="s">
        <v>83</v>
      </c>
      <c r="G41" s="160" t="s">
        <v>72</v>
      </c>
      <c r="H41" s="161">
        <v>1346.7</v>
      </c>
    </row>
    <row r="42" spans="1:8" ht="16.5" customHeight="1">
      <c r="A42" s="155" t="s">
        <v>43</v>
      </c>
      <c r="B42" s="156" t="s">
        <v>78</v>
      </c>
      <c r="C42" s="157" t="s">
        <v>120</v>
      </c>
      <c r="D42" s="158" t="s">
        <v>59</v>
      </c>
      <c r="E42" s="159" t="s">
        <v>42</v>
      </c>
      <c r="F42" s="160" t="s">
        <v>83</v>
      </c>
      <c r="G42" s="160" t="s">
        <v>72</v>
      </c>
      <c r="H42" s="161">
        <v>349.2</v>
      </c>
    </row>
    <row r="43" spans="1:8" ht="12.75">
      <c r="A43" s="201" t="s">
        <v>40</v>
      </c>
      <c r="B43" s="156" t="s">
        <v>78</v>
      </c>
      <c r="C43" s="157" t="s">
        <v>120</v>
      </c>
      <c r="D43" s="158" t="s">
        <v>59</v>
      </c>
      <c r="E43" s="159" t="s">
        <v>99</v>
      </c>
      <c r="F43" s="160" t="s">
        <v>83</v>
      </c>
      <c r="G43" s="160" t="s">
        <v>72</v>
      </c>
      <c r="H43" s="161">
        <v>5</v>
      </c>
    </row>
    <row r="44" spans="1:8" ht="38.25">
      <c r="A44" s="331" t="s">
        <v>295</v>
      </c>
      <c r="B44" s="149" t="s">
        <v>101</v>
      </c>
      <c r="C44" s="150" t="s">
        <v>169</v>
      </c>
      <c r="D44" s="151" t="s">
        <v>170</v>
      </c>
      <c r="E44" s="163"/>
      <c r="F44" s="164"/>
      <c r="G44" s="165"/>
      <c r="H44" s="166">
        <f>H45</f>
        <v>20</v>
      </c>
    </row>
    <row r="45" spans="1:8" ht="63.75">
      <c r="A45" s="148" t="s">
        <v>296</v>
      </c>
      <c r="B45" s="149" t="s">
        <v>101</v>
      </c>
      <c r="C45" s="150" t="s">
        <v>129</v>
      </c>
      <c r="D45" s="151" t="s">
        <v>170</v>
      </c>
      <c r="E45" s="152"/>
      <c r="F45" s="153" t="s">
        <v>82</v>
      </c>
      <c r="G45" s="153" t="s">
        <v>78</v>
      </c>
      <c r="H45" s="154">
        <f>H46</f>
        <v>20</v>
      </c>
    </row>
    <row r="46" spans="1:8" ht="76.5">
      <c r="A46" s="155" t="s">
        <v>297</v>
      </c>
      <c r="B46" s="156" t="s">
        <v>101</v>
      </c>
      <c r="C46" s="157" t="s">
        <v>129</v>
      </c>
      <c r="D46" s="158" t="s">
        <v>314</v>
      </c>
      <c r="E46" s="159"/>
      <c r="F46" s="160" t="s">
        <v>82</v>
      </c>
      <c r="G46" s="160" t="s">
        <v>78</v>
      </c>
      <c r="H46" s="161">
        <f>H47</f>
        <v>20</v>
      </c>
    </row>
    <row r="47" spans="1:8" ht="28.5" customHeight="1">
      <c r="A47" s="155" t="s">
        <v>43</v>
      </c>
      <c r="B47" s="156" t="s">
        <v>101</v>
      </c>
      <c r="C47" s="157" t="s">
        <v>129</v>
      </c>
      <c r="D47" s="158" t="s">
        <v>314</v>
      </c>
      <c r="E47" s="159" t="s">
        <v>42</v>
      </c>
      <c r="F47" s="160" t="s">
        <v>82</v>
      </c>
      <c r="G47" s="160" t="s">
        <v>78</v>
      </c>
      <c r="H47" s="161">
        <v>20</v>
      </c>
    </row>
    <row r="48" spans="1:8" ht="27" customHeight="1">
      <c r="A48" s="331" t="s">
        <v>191</v>
      </c>
      <c r="B48" s="149" t="s">
        <v>82</v>
      </c>
      <c r="C48" s="150" t="s">
        <v>169</v>
      </c>
      <c r="D48" s="151" t="s">
        <v>170</v>
      </c>
      <c r="E48" s="163"/>
      <c r="F48" s="164"/>
      <c r="G48" s="165"/>
      <c r="H48" s="166">
        <f>H49++H54+H59</f>
        <v>3495.5</v>
      </c>
    </row>
    <row r="49" spans="1:8" ht="51">
      <c r="A49" s="148" t="s">
        <v>192</v>
      </c>
      <c r="B49" s="149" t="s">
        <v>82</v>
      </c>
      <c r="C49" s="150" t="s">
        <v>129</v>
      </c>
      <c r="D49" s="151" t="s">
        <v>170</v>
      </c>
      <c r="E49" s="167"/>
      <c r="F49" s="153" t="s">
        <v>78</v>
      </c>
      <c r="G49" s="153" t="s">
        <v>73</v>
      </c>
      <c r="H49" s="154">
        <f>H50+H52</f>
        <v>1546.2</v>
      </c>
    </row>
    <row r="50" spans="1:8" ht="63.75">
      <c r="A50" s="155" t="s">
        <v>194</v>
      </c>
      <c r="B50" s="156" t="s">
        <v>82</v>
      </c>
      <c r="C50" s="157" t="s">
        <v>129</v>
      </c>
      <c r="D50" s="158" t="s">
        <v>193</v>
      </c>
      <c r="E50" s="168"/>
      <c r="F50" s="160" t="s">
        <v>78</v>
      </c>
      <c r="G50" s="160" t="s">
        <v>73</v>
      </c>
      <c r="H50" s="161">
        <f>H51</f>
        <v>100.19999999999999</v>
      </c>
    </row>
    <row r="51" spans="1:8" ht="15" customHeight="1">
      <c r="A51" s="155" t="s">
        <v>43</v>
      </c>
      <c r="B51" s="156" t="s">
        <v>82</v>
      </c>
      <c r="C51" s="157" t="s">
        <v>129</v>
      </c>
      <c r="D51" s="158" t="s">
        <v>193</v>
      </c>
      <c r="E51" s="169" t="s">
        <v>42</v>
      </c>
      <c r="F51" s="160" t="s">
        <v>78</v>
      </c>
      <c r="G51" s="160" t="s">
        <v>73</v>
      </c>
      <c r="H51" s="161">
        <f>420.2-320</f>
        <v>100.19999999999999</v>
      </c>
    </row>
    <row r="52" spans="1:8" ht="63.75">
      <c r="A52" s="155" t="s">
        <v>195</v>
      </c>
      <c r="B52" s="156" t="s">
        <v>82</v>
      </c>
      <c r="C52" s="157" t="s">
        <v>129</v>
      </c>
      <c r="D52" s="158" t="s">
        <v>196</v>
      </c>
      <c r="E52" s="169"/>
      <c r="F52" s="160" t="s">
        <v>78</v>
      </c>
      <c r="G52" s="160" t="s">
        <v>73</v>
      </c>
      <c r="H52" s="161">
        <f>H53</f>
        <v>1446</v>
      </c>
    </row>
    <row r="53" spans="1:8" ht="41.25" customHeight="1">
      <c r="A53" s="155" t="s">
        <v>43</v>
      </c>
      <c r="B53" s="156" t="s">
        <v>82</v>
      </c>
      <c r="C53" s="157" t="s">
        <v>129</v>
      </c>
      <c r="D53" s="158" t="s">
        <v>196</v>
      </c>
      <c r="E53" s="169" t="s">
        <v>42</v>
      </c>
      <c r="F53" s="160" t="s">
        <v>78</v>
      </c>
      <c r="G53" s="160" t="s">
        <v>73</v>
      </c>
      <c r="H53" s="161">
        <v>1446</v>
      </c>
    </row>
    <row r="54" spans="1:8" ht="51">
      <c r="A54" s="148" t="s">
        <v>197</v>
      </c>
      <c r="B54" s="149" t="s">
        <v>82</v>
      </c>
      <c r="C54" s="150" t="s">
        <v>120</v>
      </c>
      <c r="D54" s="151" t="s">
        <v>170</v>
      </c>
      <c r="E54" s="170"/>
      <c r="F54" s="153" t="s">
        <v>78</v>
      </c>
      <c r="G54" s="153" t="s">
        <v>73</v>
      </c>
      <c r="H54" s="154">
        <f>H56+H58</f>
        <v>70</v>
      </c>
    </row>
    <row r="55" spans="1:8" ht="0.75" customHeight="1">
      <c r="A55" s="155" t="s">
        <v>198</v>
      </c>
      <c r="B55" s="156" t="s">
        <v>82</v>
      </c>
      <c r="C55" s="157" t="s">
        <v>120</v>
      </c>
      <c r="D55" s="158" t="s">
        <v>199</v>
      </c>
      <c r="E55" s="169"/>
      <c r="F55" s="160" t="s">
        <v>78</v>
      </c>
      <c r="G55" s="160" t="s">
        <v>73</v>
      </c>
      <c r="H55" s="161">
        <f>H56</f>
        <v>0</v>
      </c>
    </row>
    <row r="56" spans="1:8" ht="12" customHeight="1" hidden="1">
      <c r="A56" s="155" t="s">
        <v>43</v>
      </c>
      <c r="B56" s="156" t="s">
        <v>82</v>
      </c>
      <c r="C56" s="157" t="s">
        <v>120</v>
      </c>
      <c r="D56" s="158" t="s">
        <v>199</v>
      </c>
      <c r="E56" s="169" t="s">
        <v>42</v>
      </c>
      <c r="F56" s="160" t="s">
        <v>78</v>
      </c>
      <c r="G56" s="160" t="s">
        <v>73</v>
      </c>
      <c r="H56" s="161">
        <v>0</v>
      </c>
    </row>
    <row r="57" spans="1:8" ht="63.75">
      <c r="A57" s="155" t="s">
        <v>205</v>
      </c>
      <c r="B57" s="156" t="s">
        <v>82</v>
      </c>
      <c r="C57" s="157" t="s">
        <v>120</v>
      </c>
      <c r="D57" s="158" t="s">
        <v>204</v>
      </c>
      <c r="E57" s="169"/>
      <c r="F57" s="160" t="s">
        <v>78</v>
      </c>
      <c r="G57" s="160" t="s">
        <v>73</v>
      </c>
      <c r="H57" s="161">
        <f>H58</f>
        <v>70</v>
      </c>
    </row>
    <row r="58" spans="1:8" ht="46.5" customHeight="1">
      <c r="A58" s="155" t="s">
        <v>43</v>
      </c>
      <c r="B58" s="156" t="s">
        <v>82</v>
      </c>
      <c r="C58" s="157" t="s">
        <v>120</v>
      </c>
      <c r="D58" s="158" t="s">
        <v>204</v>
      </c>
      <c r="E58" s="169" t="s">
        <v>42</v>
      </c>
      <c r="F58" s="160" t="s">
        <v>78</v>
      </c>
      <c r="G58" s="160" t="s">
        <v>73</v>
      </c>
      <c r="H58" s="161">
        <v>70</v>
      </c>
    </row>
    <row r="59" spans="1:8" ht="51">
      <c r="A59" s="148" t="s">
        <v>312</v>
      </c>
      <c r="B59" s="149" t="s">
        <v>82</v>
      </c>
      <c r="C59" s="150" t="s">
        <v>53</v>
      </c>
      <c r="D59" s="151" t="s">
        <v>170</v>
      </c>
      <c r="E59" s="151"/>
      <c r="F59" s="153" t="s">
        <v>78</v>
      </c>
      <c r="G59" s="153" t="s">
        <v>78</v>
      </c>
      <c r="H59" s="154">
        <f>H60</f>
        <v>1879.3</v>
      </c>
    </row>
    <row r="60" spans="1:8" ht="63.75">
      <c r="A60" s="155" t="s">
        <v>313</v>
      </c>
      <c r="B60" s="156" t="s">
        <v>82</v>
      </c>
      <c r="C60" s="157" t="s">
        <v>53</v>
      </c>
      <c r="D60" s="158" t="s">
        <v>59</v>
      </c>
      <c r="E60" s="169"/>
      <c r="F60" s="160" t="s">
        <v>78</v>
      </c>
      <c r="G60" s="160" t="s">
        <v>78</v>
      </c>
      <c r="H60" s="161">
        <f>SUM(H61:H63)</f>
        <v>1879.3</v>
      </c>
    </row>
    <row r="61" spans="1:8" ht="36">
      <c r="A61" s="201" t="s">
        <v>123</v>
      </c>
      <c r="B61" s="156" t="s">
        <v>82</v>
      </c>
      <c r="C61" s="157" t="s">
        <v>53</v>
      </c>
      <c r="D61" s="158" t="s">
        <v>59</v>
      </c>
      <c r="E61" s="169" t="s">
        <v>47</v>
      </c>
      <c r="F61" s="160" t="s">
        <v>78</v>
      </c>
      <c r="G61" s="160" t="s">
        <v>78</v>
      </c>
      <c r="H61" s="161">
        <v>1735.7</v>
      </c>
    </row>
    <row r="62" spans="1:9" ht="25.5">
      <c r="A62" s="155" t="s">
        <v>43</v>
      </c>
      <c r="B62" s="156" t="s">
        <v>82</v>
      </c>
      <c r="C62" s="157" t="s">
        <v>53</v>
      </c>
      <c r="D62" s="158" t="s">
        <v>59</v>
      </c>
      <c r="E62" s="169" t="s">
        <v>42</v>
      </c>
      <c r="F62" s="160" t="s">
        <v>78</v>
      </c>
      <c r="G62" s="160" t="s">
        <v>78</v>
      </c>
      <c r="H62" s="161">
        <v>137.3</v>
      </c>
      <c r="I62" s="197">
        <v>-40</v>
      </c>
    </row>
    <row r="63" spans="1:8" ht="12.75">
      <c r="A63" s="201" t="s">
        <v>40</v>
      </c>
      <c r="B63" s="156" t="s">
        <v>82</v>
      </c>
      <c r="C63" s="157" t="s">
        <v>53</v>
      </c>
      <c r="D63" s="158" t="s">
        <v>59</v>
      </c>
      <c r="E63" s="169" t="s">
        <v>99</v>
      </c>
      <c r="F63" s="160" t="s">
        <v>78</v>
      </c>
      <c r="G63" s="160" t="s">
        <v>78</v>
      </c>
      <c r="H63" s="161">
        <v>6.3</v>
      </c>
    </row>
    <row r="64" spans="1:8" ht="51">
      <c r="A64" s="331" t="s">
        <v>290</v>
      </c>
      <c r="B64" s="149" t="s">
        <v>83</v>
      </c>
      <c r="C64" s="150" t="s">
        <v>169</v>
      </c>
      <c r="D64" s="151" t="s">
        <v>170</v>
      </c>
      <c r="E64" s="163"/>
      <c r="F64" s="164"/>
      <c r="G64" s="165"/>
      <c r="H64" s="166">
        <f>H65</f>
        <v>30</v>
      </c>
    </row>
    <row r="65" spans="1:8" ht="76.5">
      <c r="A65" s="162" t="s">
        <v>291</v>
      </c>
      <c r="B65" s="149" t="s">
        <v>83</v>
      </c>
      <c r="C65" s="150" t="s">
        <v>129</v>
      </c>
      <c r="D65" s="151" t="s">
        <v>170</v>
      </c>
      <c r="E65" s="171"/>
      <c r="F65" s="172" t="s">
        <v>73</v>
      </c>
      <c r="G65" s="172" t="s">
        <v>94</v>
      </c>
      <c r="H65" s="173">
        <f>H66</f>
        <v>30</v>
      </c>
    </row>
    <row r="66" spans="1:8" ht="88.5" customHeight="1">
      <c r="A66" s="174" t="s">
        <v>292</v>
      </c>
      <c r="B66" s="156" t="s">
        <v>83</v>
      </c>
      <c r="C66" s="157" t="s">
        <v>129</v>
      </c>
      <c r="D66" s="158" t="s">
        <v>323</v>
      </c>
      <c r="E66" s="175"/>
      <c r="F66" s="176" t="s">
        <v>73</v>
      </c>
      <c r="G66" s="176" t="s">
        <v>94</v>
      </c>
      <c r="H66" s="177">
        <f>H67</f>
        <v>30</v>
      </c>
    </row>
    <row r="67" spans="1:8" ht="13.5" customHeight="1">
      <c r="A67" s="155" t="s">
        <v>43</v>
      </c>
      <c r="B67" s="156" t="s">
        <v>83</v>
      </c>
      <c r="C67" s="157" t="s">
        <v>129</v>
      </c>
      <c r="D67" s="158" t="s">
        <v>323</v>
      </c>
      <c r="E67" s="168">
        <v>240</v>
      </c>
      <c r="F67" s="176" t="s">
        <v>73</v>
      </c>
      <c r="G67" s="176" t="s">
        <v>94</v>
      </c>
      <c r="H67" s="177">
        <v>30</v>
      </c>
    </row>
    <row r="68" spans="1:8" ht="38.25">
      <c r="A68" s="331" t="s">
        <v>152</v>
      </c>
      <c r="B68" s="178" t="s">
        <v>95</v>
      </c>
      <c r="C68" s="178" t="s">
        <v>169</v>
      </c>
      <c r="D68" s="178" t="s">
        <v>170</v>
      </c>
      <c r="E68" s="179"/>
      <c r="F68" s="164"/>
      <c r="G68" s="164"/>
      <c r="H68" s="166">
        <f>H69+H72+H75</f>
        <v>20</v>
      </c>
    </row>
    <row r="69" spans="1:8" ht="51">
      <c r="A69" s="148" t="s">
        <v>153</v>
      </c>
      <c r="B69" s="178" t="s">
        <v>95</v>
      </c>
      <c r="C69" s="178" t="s">
        <v>129</v>
      </c>
      <c r="D69" s="178" t="s">
        <v>170</v>
      </c>
      <c r="E69" s="180"/>
      <c r="F69" s="164" t="s">
        <v>72</v>
      </c>
      <c r="G69" s="164" t="s">
        <v>104</v>
      </c>
      <c r="H69" s="154">
        <f>H70</f>
        <v>20</v>
      </c>
    </row>
    <row r="70" spans="1:8" ht="51">
      <c r="A70" s="155" t="s">
        <v>155</v>
      </c>
      <c r="B70" s="181" t="s">
        <v>95</v>
      </c>
      <c r="C70" s="181" t="s">
        <v>129</v>
      </c>
      <c r="D70" s="181" t="s">
        <v>154</v>
      </c>
      <c r="E70" s="182"/>
      <c r="F70" s="183" t="s">
        <v>72</v>
      </c>
      <c r="G70" s="183" t="s">
        <v>104</v>
      </c>
      <c r="H70" s="161">
        <f>H71</f>
        <v>20</v>
      </c>
    </row>
    <row r="71" spans="1:8" ht="25.5">
      <c r="A71" s="155" t="s">
        <v>43</v>
      </c>
      <c r="B71" s="181" t="s">
        <v>95</v>
      </c>
      <c r="C71" s="181" t="s">
        <v>129</v>
      </c>
      <c r="D71" s="181" t="s">
        <v>154</v>
      </c>
      <c r="E71" s="182" t="s">
        <v>42</v>
      </c>
      <c r="F71" s="183" t="s">
        <v>72</v>
      </c>
      <c r="G71" s="183" t="s">
        <v>104</v>
      </c>
      <c r="H71" s="161">
        <v>20</v>
      </c>
    </row>
    <row r="72" spans="1:8" ht="51" hidden="1">
      <c r="A72" s="148" t="s">
        <v>156</v>
      </c>
      <c r="B72" s="178" t="s">
        <v>95</v>
      </c>
      <c r="C72" s="178" t="s">
        <v>120</v>
      </c>
      <c r="D72" s="178" t="s">
        <v>170</v>
      </c>
      <c r="E72" s="164"/>
      <c r="F72" s="164" t="s">
        <v>72</v>
      </c>
      <c r="G72" s="164" t="s">
        <v>104</v>
      </c>
      <c r="H72" s="154">
        <f>H73</f>
        <v>0</v>
      </c>
    </row>
    <row r="73" spans="1:8" ht="51" hidden="1">
      <c r="A73" s="155" t="s">
        <v>157</v>
      </c>
      <c r="B73" s="181" t="s">
        <v>95</v>
      </c>
      <c r="C73" s="181" t="s">
        <v>120</v>
      </c>
      <c r="D73" s="181" t="s">
        <v>158</v>
      </c>
      <c r="E73" s="182"/>
      <c r="F73" s="183" t="s">
        <v>72</v>
      </c>
      <c r="G73" s="183" t="s">
        <v>104</v>
      </c>
      <c r="H73" s="161">
        <f>H74</f>
        <v>0</v>
      </c>
    </row>
    <row r="74" spans="1:8" ht="25.5" hidden="1">
      <c r="A74" s="155" t="s">
        <v>43</v>
      </c>
      <c r="B74" s="181" t="s">
        <v>95</v>
      </c>
      <c r="C74" s="181" t="s">
        <v>120</v>
      </c>
      <c r="D74" s="181" t="s">
        <v>158</v>
      </c>
      <c r="E74" s="182" t="s">
        <v>42</v>
      </c>
      <c r="F74" s="183" t="s">
        <v>72</v>
      </c>
      <c r="G74" s="183" t="s">
        <v>104</v>
      </c>
      <c r="H74" s="161">
        <v>0</v>
      </c>
    </row>
    <row r="75" spans="1:8" ht="51" hidden="1">
      <c r="A75" s="148" t="s">
        <v>160</v>
      </c>
      <c r="B75" s="178" t="s">
        <v>95</v>
      </c>
      <c r="C75" s="178" t="s">
        <v>147</v>
      </c>
      <c r="D75" s="178" t="s">
        <v>170</v>
      </c>
      <c r="E75" s="180"/>
      <c r="F75" s="164" t="s">
        <v>72</v>
      </c>
      <c r="G75" s="164" t="s">
        <v>104</v>
      </c>
      <c r="H75" s="154">
        <f>H76</f>
        <v>0</v>
      </c>
    </row>
    <row r="76" spans="1:8" ht="51" hidden="1">
      <c r="A76" s="155" t="s">
        <v>161</v>
      </c>
      <c r="B76" s="181" t="s">
        <v>95</v>
      </c>
      <c r="C76" s="181" t="s">
        <v>147</v>
      </c>
      <c r="D76" s="181" t="s">
        <v>159</v>
      </c>
      <c r="E76" s="182"/>
      <c r="F76" s="183" t="s">
        <v>72</v>
      </c>
      <c r="G76" s="183" t="s">
        <v>104</v>
      </c>
      <c r="H76" s="161">
        <f>H77</f>
        <v>0</v>
      </c>
    </row>
    <row r="77" spans="1:8" ht="25.5" hidden="1">
      <c r="A77" s="155" t="s">
        <v>43</v>
      </c>
      <c r="B77" s="181" t="s">
        <v>95</v>
      </c>
      <c r="C77" s="181" t="s">
        <v>147</v>
      </c>
      <c r="D77" s="181" t="s">
        <v>159</v>
      </c>
      <c r="E77" s="182" t="s">
        <v>42</v>
      </c>
      <c r="F77" s="183" t="s">
        <v>72</v>
      </c>
      <c r="G77" s="183" t="s">
        <v>104</v>
      </c>
      <c r="H77" s="161"/>
    </row>
    <row r="78" spans="1:8" ht="38.25">
      <c r="A78" s="331" t="s">
        <v>302</v>
      </c>
      <c r="B78" s="149" t="s">
        <v>94</v>
      </c>
      <c r="C78" s="150" t="s">
        <v>169</v>
      </c>
      <c r="D78" s="151" t="s">
        <v>170</v>
      </c>
      <c r="E78" s="163"/>
      <c r="F78" s="164"/>
      <c r="G78" s="165"/>
      <c r="H78" s="166">
        <f>H79</f>
        <v>10</v>
      </c>
    </row>
    <row r="79" spans="1:8" ht="36">
      <c r="A79" s="184" t="s">
        <v>303</v>
      </c>
      <c r="B79" s="149" t="s">
        <v>94</v>
      </c>
      <c r="C79" s="150" t="s">
        <v>129</v>
      </c>
      <c r="D79" s="151" t="s">
        <v>170</v>
      </c>
      <c r="E79" s="152"/>
      <c r="F79" s="153" t="s">
        <v>94</v>
      </c>
      <c r="G79" s="153" t="s">
        <v>73</v>
      </c>
      <c r="H79" s="154">
        <f>H80+H82</f>
        <v>10</v>
      </c>
    </row>
    <row r="80" spans="1:8" ht="48">
      <c r="A80" s="201" t="s">
        <v>304</v>
      </c>
      <c r="B80" s="156" t="s">
        <v>94</v>
      </c>
      <c r="C80" s="157" t="s">
        <v>129</v>
      </c>
      <c r="D80" s="158" t="s">
        <v>176</v>
      </c>
      <c r="E80" s="159"/>
      <c r="F80" s="160" t="s">
        <v>94</v>
      </c>
      <c r="G80" s="160" t="s">
        <v>73</v>
      </c>
      <c r="H80" s="161">
        <f>H81</f>
        <v>10</v>
      </c>
    </row>
    <row r="81" spans="1:8" ht="25.5">
      <c r="A81" s="155" t="s">
        <v>43</v>
      </c>
      <c r="B81" s="156" t="s">
        <v>94</v>
      </c>
      <c r="C81" s="157" t="s">
        <v>129</v>
      </c>
      <c r="D81" s="158" t="s">
        <v>176</v>
      </c>
      <c r="E81" s="159" t="s">
        <v>42</v>
      </c>
      <c r="F81" s="160" t="s">
        <v>94</v>
      </c>
      <c r="G81" s="160" t="s">
        <v>73</v>
      </c>
      <c r="H81" s="161">
        <v>10</v>
      </c>
    </row>
    <row r="82" spans="1:8" ht="48" hidden="1">
      <c r="A82" s="201" t="s">
        <v>305</v>
      </c>
      <c r="B82" s="156" t="s">
        <v>94</v>
      </c>
      <c r="C82" s="157" t="s">
        <v>129</v>
      </c>
      <c r="D82" s="158" t="s">
        <v>177</v>
      </c>
      <c r="E82" s="159"/>
      <c r="F82" s="160" t="s">
        <v>94</v>
      </c>
      <c r="G82" s="160" t="s">
        <v>73</v>
      </c>
      <c r="H82" s="161">
        <f>H83</f>
        <v>0</v>
      </c>
    </row>
    <row r="83" spans="1:8" ht="25.5" hidden="1">
      <c r="A83" s="155" t="s">
        <v>43</v>
      </c>
      <c r="B83" s="156" t="s">
        <v>94</v>
      </c>
      <c r="C83" s="157" t="s">
        <v>129</v>
      </c>
      <c r="D83" s="158" t="s">
        <v>178</v>
      </c>
      <c r="E83" s="159" t="s">
        <v>42</v>
      </c>
      <c r="F83" s="160" t="s">
        <v>94</v>
      </c>
      <c r="G83" s="160" t="s">
        <v>73</v>
      </c>
      <c r="H83" s="161"/>
    </row>
    <row r="84" spans="1:8" ht="25.5" hidden="1">
      <c r="A84" s="162" t="s">
        <v>185</v>
      </c>
      <c r="B84" s="149" t="s">
        <v>141</v>
      </c>
      <c r="C84" s="150" t="s">
        <v>169</v>
      </c>
      <c r="D84" s="151" t="s">
        <v>170</v>
      </c>
      <c r="E84" s="163"/>
      <c r="F84" s="164"/>
      <c r="G84" s="165"/>
      <c r="H84" s="166">
        <f>H85</f>
        <v>0</v>
      </c>
    </row>
    <row r="85" spans="1:8" ht="36" customHeight="1" hidden="1">
      <c r="A85" s="185" t="s">
        <v>186</v>
      </c>
      <c r="B85" s="149" t="s">
        <v>141</v>
      </c>
      <c r="C85" s="150" t="s">
        <v>129</v>
      </c>
      <c r="D85" s="151" t="s">
        <v>170</v>
      </c>
      <c r="E85" s="167"/>
      <c r="F85" s="153" t="s">
        <v>77</v>
      </c>
      <c r="G85" s="153" t="s">
        <v>117</v>
      </c>
      <c r="H85" s="173">
        <f>H86</f>
        <v>0</v>
      </c>
    </row>
    <row r="86" spans="1:8" ht="60" hidden="1">
      <c r="A86" s="186" t="s">
        <v>188</v>
      </c>
      <c r="B86" s="156" t="s">
        <v>141</v>
      </c>
      <c r="C86" s="157" t="s">
        <v>129</v>
      </c>
      <c r="D86" s="158" t="s">
        <v>187</v>
      </c>
      <c r="E86" s="168"/>
      <c r="F86" s="160" t="s">
        <v>77</v>
      </c>
      <c r="G86" s="160" t="s">
        <v>117</v>
      </c>
      <c r="H86" s="177">
        <f>H87</f>
        <v>0</v>
      </c>
    </row>
    <row r="87" spans="1:8" ht="14.25" customHeight="1" hidden="1">
      <c r="A87" s="155" t="s">
        <v>43</v>
      </c>
      <c r="B87" s="156" t="s">
        <v>141</v>
      </c>
      <c r="C87" s="157" t="s">
        <v>129</v>
      </c>
      <c r="D87" s="158" t="s">
        <v>187</v>
      </c>
      <c r="E87" s="168">
        <v>240</v>
      </c>
      <c r="F87" s="160" t="s">
        <v>77</v>
      </c>
      <c r="G87" s="160" t="s">
        <v>117</v>
      </c>
      <c r="H87" s="177"/>
    </row>
    <row r="88" spans="1:8" s="141" customFormat="1" ht="12.75">
      <c r="A88" s="187" t="s">
        <v>310</v>
      </c>
      <c r="B88" s="188"/>
      <c r="C88" s="189"/>
      <c r="D88" s="189"/>
      <c r="E88" s="189"/>
      <c r="F88" s="189"/>
      <c r="G88" s="190"/>
      <c r="H88" s="191">
        <f>H84+H78+H68+H64+H48+H44+H35+H31+H27+H19</f>
        <v>5586.2</v>
      </c>
    </row>
    <row r="89" s="141" customFormat="1" ht="12.75"/>
    <row r="90" s="141" customFormat="1" ht="12.75"/>
    <row r="91" s="141" customFormat="1" ht="12.75"/>
    <row r="92" s="141" customFormat="1" ht="12.75"/>
    <row r="93" s="141" customFormat="1" ht="12.75"/>
    <row r="94" s="141" customFormat="1" ht="12.75"/>
    <row r="95" s="141" customFormat="1" ht="12.75"/>
    <row r="96" s="141" customFormat="1" ht="12.75"/>
    <row r="97" s="141" customFormat="1" ht="12.75"/>
    <row r="98" s="141" customFormat="1" ht="12.75"/>
    <row r="99" s="141" customFormat="1" ht="12.75"/>
    <row r="100" s="141" customFormat="1" ht="12.75"/>
    <row r="101" s="141" customFormat="1" ht="12.75"/>
    <row r="102" s="141" customFormat="1" ht="12.75"/>
    <row r="103" s="141" customFormat="1" ht="12.75"/>
    <row r="104" s="141" customFormat="1" ht="12.75"/>
    <row r="105" s="141" customFormat="1" ht="12.75"/>
    <row r="106" s="141" customFormat="1" ht="12.75"/>
    <row r="107" s="141" customFormat="1" ht="12.75"/>
    <row r="108" s="141" customFormat="1" ht="12.75"/>
    <row r="109" s="141" customFormat="1" ht="12.75"/>
    <row r="110" s="141" customFormat="1" ht="12.75"/>
    <row r="111" s="141" customFormat="1" ht="12.75"/>
    <row r="112" s="141" customFormat="1" ht="12.75"/>
    <row r="113" s="141" customFormat="1" ht="12.75"/>
    <row r="114" s="141" customFormat="1" ht="12.75"/>
    <row r="115" s="141" customFormat="1" ht="12.75"/>
    <row r="116" s="141" customFormat="1" ht="12.75"/>
    <row r="117" s="141" customFormat="1" ht="12.75"/>
    <row r="118" s="141" customFormat="1" ht="12.75"/>
    <row r="119" s="141" customFormat="1" ht="12.75"/>
    <row r="120" s="141" customFormat="1" ht="12.75"/>
    <row r="121" s="141" customFormat="1" ht="12.75"/>
    <row r="122" s="141" customFormat="1" ht="12.75"/>
    <row r="123" s="141" customFormat="1" ht="12.75"/>
    <row r="124" s="141" customFormat="1" ht="12.75"/>
    <row r="125" s="141" customFormat="1" ht="12.75"/>
    <row r="126" s="141" customFormat="1" ht="12.75"/>
    <row r="127" s="141" customFormat="1" ht="12.75"/>
    <row r="128" s="141" customFormat="1" ht="12.75"/>
    <row r="129" s="141" customFormat="1" ht="12.75"/>
    <row r="130" s="141" customFormat="1" ht="12.75"/>
    <row r="131" s="141" customFormat="1" ht="12.75"/>
    <row r="132" s="141" customFormat="1" ht="12.75"/>
    <row r="133" s="141" customFormat="1" ht="12.75"/>
    <row r="134" s="141" customFormat="1" ht="12.75"/>
    <row r="135" s="141" customFormat="1" ht="12.75"/>
    <row r="136" s="141" customFormat="1" ht="12.75"/>
    <row r="137" s="141" customFormat="1" ht="12.75"/>
    <row r="138" s="141" customFormat="1" ht="12.75"/>
    <row r="139" s="141" customFormat="1" ht="12.75"/>
    <row r="140" s="141" customFormat="1" ht="12.75"/>
    <row r="141" s="141" customFormat="1" ht="12.75"/>
    <row r="142" s="141" customFormat="1" ht="12.75"/>
    <row r="143" s="141" customFormat="1" ht="12.75"/>
    <row r="144" s="141" customFormat="1" ht="12.75"/>
    <row r="145" s="141" customFormat="1" ht="12.75"/>
    <row r="146" s="141" customFormat="1" ht="12.75"/>
    <row r="147" s="141" customFormat="1" ht="12.75"/>
    <row r="148" spans="1:8" s="141" customFormat="1" ht="12.75">
      <c r="A148" s="192"/>
      <c r="B148" s="193"/>
      <c r="C148" s="193"/>
      <c r="D148" s="193"/>
      <c r="E148" s="194"/>
      <c r="F148" s="195"/>
      <c r="G148" s="195"/>
      <c r="H148" s="195"/>
    </row>
    <row r="149" spans="1:8" s="141" customFormat="1" ht="12.75">
      <c r="A149" s="192"/>
      <c r="B149" s="193"/>
      <c r="C149" s="193"/>
      <c r="D149" s="193"/>
      <c r="E149" s="194"/>
      <c r="F149" s="195"/>
      <c r="G149" s="195"/>
      <c r="H149" s="195"/>
    </row>
    <row r="150" spans="1:8" s="141" customFormat="1" ht="12.75">
      <c r="A150" s="192"/>
      <c r="B150" s="193"/>
      <c r="C150" s="193"/>
      <c r="D150" s="193"/>
      <c r="E150" s="194"/>
      <c r="F150" s="195"/>
      <c r="G150" s="195"/>
      <c r="H150" s="195"/>
    </row>
    <row r="151" spans="1:8" s="141" customFormat="1" ht="12.75">
      <c r="A151" s="192"/>
      <c r="B151" s="193"/>
      <c r="C151" s="193"/>
      <c r="D151" s="193"/>
      <c r="E151" s="194"/>
      <c r="F151" s="195"/>
      <c r="G151" s="195"/>
      <c r="H151" s="195"/>
    </row>
    <row r="152" spans="1:8" s="141" customFormat="1" ht="12.75">
      <c r="A152" s="192"/>
      <c r="B152" s="193"/>
      <c r="C152" s="193"/>
      <c r="D152" s="193"/>
      <c r="E152" s="194"/>
      <c r="F152" s="195"/>
      <c r="G152" s="195"/>
      <c r="H152" s="195"/>
    </row>
    <row r="153" spans="1:8" s="141" customFormat="1" ht="12.75">
      <c r="A153" s="192"/>
      <c r="B153" s="193"/>
      <c r="C153" s="193"/>
      <c r="D153" s="193"/>
      <c r="E153" s="194"/>
      <c r="F153" s="195"/>
      <c r="G153" s="195"/>
      <c r="H153" s="195"/>
    </row>
    <row r="154" spans="1:8" s="141" customFormat="1" ht="12.75">
      <c r="A154" s="192"/>
      <c r="B154" s="193"/>
      <c r="C154" s="193"/>
      <c r="D154" s="193"/>
      <c r="E154" s="194"/>
      <c r="F154" s="195"/>
      <c r="G154" s="195"/>
      <c r="H154" s="195"/>
    </row>
    <row r="155" spans="1:8" s="141" customFormat="1" ht="12.75">
      <c r="A155" s="192"/>
      <c r="B155" s="193"/>
      <c r="C155" s="193"/>
      <c r="D155" s="193"/>
      <c r="E155" s="194"/>
      <c r="F155" s="195"/>
      <c r="G155" s="195"/>
      <c r="H155" s="195"/>
    </row>
    <row r="156" spans="1:8" s="141" customFormat="1" ht="12.75">
      <c r="A156" s="192"/>
      <c r="B156" s="193"/>
      <c r="C156" s="193"/>
      <c r="D156" s="193"/>
      <c r="E156" s="194"/>
      <c r="F156" s="195"/>
      <c r="G156" s="195"/>
      <c r="H156" s="195"/>
    </row>
    <row r="157" spans="1:8" s="141" customFormat="1" ht="12.75">
      <c r="A157" s="192"/>
      <c r="B157" s="193"/>
      <c r="C157" s="193"/>
      <c r="D157" s="193"/>
      <c r="E157" s="194"/>
      <c r="F157" s="195"/>
      <c r="G157" s="195"/>
      <c r="H157" s="195"/>
    </row>
    <row r="158" spans="1:8" s="141" customFormat="1" ht="12.75">
      <c r="A158" s="192"/>
      <c r="B158" s="193"/>
      <c r="C158" s="193"/>
      <c r="D158" s="193"/>
      <c r="E158" s="194"/>
      <c r="F158" s="195"/>
      <c r="G158" s="195"/>
      <c r="H158" s="195"/>
    </row>
    <row r="159" spans="1:8" s="141" customFormat="1" ht="12.75">
      <c r="A159" s="192"/>
      <c r="B159" s="193"/>
      <c r="C159" s="193"/>
      <c r="D159" s="193"/>
      <c r="E159" s="194"/>
      <c r="F159" s="195"/>
      <c r="G159" s="195"/>
      <c r="H159" s="195"/>
    </row>
    <row r="160" spans="1:8" s="141" customFormat="1" ht="12.75">
      <c r="A160" s="192"/>
      <c r="B160" s="193"/>
      <c r="C160" s="193"/>
      <c r="D160" s="193"/>
      <c r="E160" s="194"/>
      <c r="F160" s="195"/>
      <c r="G160" s="195"/>
      <c r="H160" s="195"/>
    </row>
    <row r="161" spans="1:8" s="141" customFormat="1" ht="12.75">
      <c r="A161" s="192"/>
      <c r="B161" s="193"/>
      <c r="C161" s="193"/>
      <c r="D161" s="193"/>
      <c r="E161" s="194"/>
      <c r="F161" s="195"/>
      <c r="G161" s="195"/>
      <c r="H161" s="195"/>
    </row>
    <row r="162" spans="1:8" s="141" customFormat="1" ht="12.75">
      <c r="A162" s="192"/>
      <c r="B162" s="193"/>
      <c r="C162" s="193"/>
      <c r="D162" s="193"/>
      <c r="E162" s="194"/>
      <c r="F162" s="195"/>
      <c r="G162" s="195"/>
      <c r="H162" s="195"/>
    </row>
    <row r="163" spans="1:8" s="141" customFormat="1" ht="12.75">
      <c r="A163" s="192"/>
      <c r="B163" s="193"/>
      <c r="C163" s="193"/>
      <c r="D163" s="193"/>
      <c r="E163" s="194"/>
      <c r="F163" s="195"/>
      <c r="G163" s="195"/>
      <c r="H163" s="195"/>
    </row>
    <row r="164" spans="1:8" s="141" customFormat="1" ht="12.75">
      <c r="A164" s="192"/>
      <c r="B164" s="193"/>
      <c r="C164" s="193"/>
      <c r="D164" s="193"/>
      <c r="E164" s="194"/>
      <c r="F164" s="195"/>
      <c r="G164" s="195"/>
      <c r="H164" s="195"/>
    </row>
    <row r="165" spans="1:8" s="141" customFormat="1" ht="12.75">
      <c r="A165" s="192"/>
      <c r="B165" s="193"/>
      <c r="C165" s="193"/>
      <c r="D165" s="193"/>
      <c r="E165" s="194"/>
      <c r="F165" s="195"/>
      <c r="G165" s="195"/>
      <c r="H165" s="195"/>
    </row>
    <row r="166" spans="1:8" s="141" customFormat="1" ht="12.75">
      <c r="A166" s="192"/>
      <c r="B166" s="193"/>
      <c r="C166" s="193"/>
      <c r="D166" s="193"/>
      <c r="E166" s="194"/>
      <c r="F166" s="195"/>
      <c r="G166" s="195"/>
      <c r="H166" s="195"/>
    </row>
    <row r="167" spans="1:8" s="141" customFormat="1" ht="12.75">
      <c r="A167" s="192"/>
      <c r="B167" s="193"/>
      <c r="C167" s="193"/>
      <c r="D167" s="193"/>
      <c r="E167" s="194"/>
      <c r="F167" s="195"/>
      <c r="G167" s="195"/>
      <c r="H167" s="195"/>
    </row>
    <row r="168" spans="1:8" s="141" customFormat="1" ht="12.75">
      <c r="A168" s="192"/>
      <c r="B168" s="193"/>
      <c r="C168" s="193"/>
      <c r="D168" s="193"/>
      <c r="E168" s="194"/>
      <c r="F168" s="195"/>
      <c r="G168" s="195"/>
      <c r="H168" s="195"/>
    </row>
    <row r="169" spans="1:8" s="141" customFormat="1" ht="12.75">
      <c r="A169" s="192"/>
      <c r="B169" s="193"/>
      <c r="C169" s="193"/>
      <c r="D169" s="193"/>
      <c r="E169" s="194"/>
      <c r="F169" s="195"/>
      <c r="G169" s="195"/>
      <c r="H169" s="195"/>
    </row>
    <row r="170" spans="1:8" s="141" customFormat="1" ht="12.75">
      <c r="A170" s="192"/>
      <c r="B170" s="193"/>
      <c r="C170" s="193"/>
      <c r="D170" s="193"/>
      <c r="E170" s="194"/>
      <c r="F170" s="195"/>
      <c r="G170" s="195"/>
      <c r="H170" s="195"/>
    </row>
    <row r="171" spans="1:8" s="141" customFormat="1" ht="12.75">
      <c r="A171" s="192"/>
      <c r="B171" s="193"/>
      <c r="C171" s="193"/>
      <c r="D171" s="193"/>
      <c r="E171" s="194"/>
      <c r="F171" s="195"/>
      <c r="G171" s="195"/>
      <c r="H171" s="195"/>
    </row>
    <row r="172" spans="1:8" s="141" customFormat="1" ht="12.75">
      <c r="A172" s="192"/>
      <c r="B172" s="193"/>
      <c r="C172" s="193"/>
      <c r="D172" s="193"/>
      <c r="E172" s="194"/>
      <c r="F172" s="195"/>
      <c r="G172" s="195"/>
      <c r="H172" s="195"/>
    </row>
    <row r="173" spans="1:8" s="141" customFormat="1" ht="12.75">
      <c r="A173" s="192"/>
      <c r="B173" s="193"/>
      <c r="C173" s="193"/>
      <c r="D173" s="193"/>
      <c r="E173" s="194"/>
      <c r="F173" s="195"/>
      <c r="G173" s="195"/>
      <c r="H173" s="195"/>
    </row>
    <row r="174" spans="1:8" s="141" customFormat="1" ht="12.75">
      <c r="A174" s="192"/>
      <c r="B174" s="193"/>
      <c r="C174" s="193"/>
      <c r="D174" s="193"/>
      <c r="E174" s="194"/>
      <c r="F174" s="195"/>
      <c r="G174" s="195"/>
      <c r="H174" s="195"/>
    </row>
    <row r="175" spans="1:8" s="141" customFormat="1" ht="12.75">
      <c r="A175" s="192"/>
      <c r="B175" s="193"/>
      <c r="C175" s="193"/>
      <c r="D175" s="193"/>
      <c r="E175" s="194"/>
      <c r="F175" s="195"/>
      <c r="G175" s="195"/>
      <c r="H175" s="195"/>
    </row>
    <row r="176" spans="1:8" s="141" customFormat="1" ht="12.75">
      <c r="A176" s="192"/>
      <c r="B176" s="193"/>
      <c r="C176" s="193"/>
      <c r="D176" s="193"/>
      <c r="E176" s="194"/>
      <c r="F176" s="195"/>
      <c r="G176" s="195"/>
      <c r="H176" s="195"/>
    </row>
    <row r="177" spans="1:8" s="141" customFormat="1" ht="12.75">
      <c r="A177" s="192"/>
      <c r="B177" s="193"/>
      <c r="C177" s="193"/>
      <c r="D177" s="193"/>
      <c r="E177" s="194"/>
      <c r="F177" s="195"/>
      <c r="G177" s="195"/>
      <c r="H177" s="195"/>
    </row>
    <row r="178" spans="1:8" s="141" customFormat="1" ht="12.75">
      <c r="A178" s="192"/>
      <c r="B178" s="193"/>
      <c r="C178" s="193"/>
      <c r="D178" s="193"/>
      <c r="E178" s="194"/>
      <c r="F178" s="195"/>
      <c r="G178" s="195"/>
      <c r="H178" s="195"/>
    </row>
    <row r="179" spans="1:8" s="141" customFormat="1" ht="12.75">
      <c r="A179" s="192"/>
      <c r="B179" s="193"/>
      <c r="C179" s="193"/>
      <c r="D179" s="193"/>
      <c r="E179" s="194"/>
      <c r="F179" s="195"/>
      <c r="G179" s="195"/>
      <c r="H179" s="195"/>
    </row>
    <row r="180" spans="1:8" s="141" customFormat="1" ht="12.75">
      <c r="A180" s="192"/>
      <c r="B180" s="193"/>
      <c r="C180" s="193"/>
      <c r="D180" s="193"/>
      <c r="E180" s="194"/>
      <c r="F180" s="195"/>
      <c r="G180" s="195"/>
      <c r="H180" s="195"/>
    </row>
    <row r="181" spans="1:8" s="141" customFormat="1" ht="12.75">
      <c r="A181" s="192"/>
      <c r="B181" s="193"/>
      <c r="C181" s="193"/>
      <c r="D181" s="193"/>
      <c r="E181" s="194"/>
      <c r="F181" s="195"/>
      <c r="G181" s="195"/>
      <c r="H181" s="195"/>
    </row>
    <row r="182" spans="1:8" s="141" customFormat="1" ht="12.75">
      <c r="A182" s="192"/>
      <c r="B182" s="193"/>
      <c r="C182" s="193"/>
      <c r="D182" s="193"/>
      <c r="E182" s="194"/>
      <c r="F182" s="195"/>
      <c r="G182" s="195"/>
      <c r="H182" s="195"/>
    </row>
    <row r="183" spans="1:8" s="141" customFormat="1" ht="12.75">
      <c r="A183" s="192"/>
      <c r="B183" s="193"/>
      <c r="C183" s="193"/>
      <c r="D183" s="193"/>
      <c r="E183" s="194"/>
      <c r="F183" s="195"/>
      <c r="G183" s="195"/>
      <c r="H183" s="195"/>
    </row>
    <row r="184" spans="1:8" s="141" customFormat="1" ht="12.75">
      <c r="A184" s="192"/>
      <c r="B184" s="193"/>
      <c r="C184" s="193"/>
      <c r="D184" s="193"/>
      <c r="E184" s="194"/>
      <c r="F184" s="195"/>
      <c r="G184" s="195"/>
      <c r="H184" s="195"/>
    </row>
    <row r="185" spans="1:8" s="141" customFormat="1" ht="12.75">
      <c r="A185" s="192"/>
      <c r="B185" s="193"/>
      <c r="C185" s="193"/>
      <c r="D185" s="193"/>
      <c r="E185" s="194"/>
      <c r="F185" s="195"/>
      <c r="G185" s="195"/>
      <c r="H185" s="195"/>
    </row>
    <row r="186" spans="1:8" s="141" customFormat="1" ht="12.75">
      <c r="A186" s="192"/>
      <c r="B186" s="193"/>
      <c r="C186" s="193"/>
      <c r="D186" s="193"/>
      <c r="E186" s="194"/>
      <c r="F186" s="195"/>
      <c r="G186" s="195"/>
      <c r="H186" s="195"/>
    </row>
    <row r="187" spans="1:8" s="141" customFormat="1" ht="12.75">
      <c r="A187" s="192"/>
      <c r="B187" s="193"/>
      <c r="C187" s="193"/>
      <c r="D187" s="193"/>
      <c r="E187" s="194"/>
      <c r="F187" s="195"/>
      <c r="G187" s="195"/>
      <c r="H187" s="195"/>
    </row>
    <row r="188" spans="1:8" s="141" customFormat="1" ht="12.75">
      <c r="A188" s="192"/>
      <c r="B188" s="193"/>
      <c r="C188" s="193"/>
      <c r="D188" s="193"/>
      <c r="E188" s="194"/>
      <c r="F188" s="195"/>
      <c r="G188" s="195"/>
      <c r="H188" s="195"/>
    </row>
    <row r="189" spans="1:8" s="141" customFormat="1" ht="12.75">
      <c r="A189" s="192"/>
      <c r="B189" s="193"/>
      <c r="C189" s="193"/>
      <c r="D189" s="193"/>
      <c r="E189" s="194"/>
      <c r="F189" s="195"/>
      <c r="G189" s="195"/>
      <c r="H189" s="195"/>
    </row>
    <row r="190" spans="1:8" s="141" customFormat="1" ht="12.75">
      <c r="A190" s="192"/>
      <c r="B190" s="193"/>
      <c r="C190" s="193"/>
      <c r="D190" s="193"/>
      <c r="E190" s="194"/>
      <c r="F190" s="195"/>
      <c r="G190" s="195"/>
      <c r="H190" s="195"/>
    </row>
    <row r="191" spans="1:8" s="141" customFormat="1" ht="12.75">
      <c r="A191" s="192"/>
      <c r="B191" s="193"/>
      <c r="C191" s="193"/>
      <c r="D191" s="193"/>
      <c r="E191" s="194"/>
      <c r="F191" s="195"/>
      <c r="G191" s="195"/>
      <c r="H191" s="195"/>
    </row>
    <row r="192" spans="1:8" s="141" customFormat="1" ht="12.75">
      <c r="A192" s="192"/>
      <c r="B192" s="193"/>
      <c r="C192" s="193"/>
      <c r="D192" s="193"/>
      <c r="E192" s="194"/>
      <c r="F192" s="195"/>
      <c r="G192" s="195"/>
      <c r="H192" s="195"/>
    </row>
    <row r="193" spans="1:8" s="141" customFormat="1" ht="12.75">
      <c r="A193" s="192"/>
      <c r="B193" s="193"/>
      <c r="C193" s="193"/>
      <c r="D193" s="193"/>
      <c r="E193" s="194"/>
      <c r="F193" s="195"/>
      <c r="G193" s="195"/>
      <c r="H193" s="195"/>
    </row>
    <row r="194" ht="12.75">
      <c r="B194" s="202"/>
    </row>
    <row r="195" ht="12.75">
      <c r="B195" s="202"/>
    </row>
    <row r="196" spans="2:8" s="141" customFormat="1" ht="12.75">
      <c r="B196" s="195"/>
      <c r="C196" s="195"/>
      <c r="D196" s="195"/>
      <c r="E196" s="195"/>
      <c r="F196" s="195"/>
      <c r="G196" s="195"/>
      <c r="H196" s="195"/>
    </row>
    <row r="197" ht="12.75">
      <c r="B197" s="202"/>
    </row>
    <row r="198" ht="12.75">
      <c r="B198" s="202"/>
    </row>
    <row r="199" spans="2:8" s="141" customFormat="1" ht="48" customHeight="1">
      <c r="B199" s="195"/>
      <c r="C199" s="195"/>
      <c r="D199" s="195"/>
      <c r="E199" s="195"/>
      <c r="F199" s="195"/>
      <c r="G199" s="195"/>
      <c r="H199" s="195"/>
    </row>
    <row r="200" ht="12.75">
      <c r="B200" s="202"/>
    </row>
    <row r="201" ht="14.25" customHeight="1">
      <c r="B201" s="202"/>
    </row>
    <row r="202" spans="2:8" ht="12.75">
      <c r="B202" s="197"/>
      <c r="C202" s="197"/>
      <c r="D202" s="197"/>
      <c r="E202" s="197"/>
      <c r="F202" s="197"/>
      <c r="G202" s="197"/>
      <c r="H202" s="197"/>
    </row>
    <row r="203" s="141" customFormat="1" ht="45" customHeight="1"/>
    <row r="204" spans="2:8" ht="12.75">
      <c r="B204" s="197"/>
      <c r="C204" s="197"/>
      <c r="D204" s="197"/>
      <c r="E204" s="197"/>
      <c r="F204" s="197"/>
      <c r="G204" s="197"/>
      <c r="H204" s="197"/>
    </row>
    <row r="205" spans="2:8" ht="12.75">
      <c r="B205" s="197"/>
      <c r="C205" s="197"/>
      <c r="D205" s="197"/>
      <c r="E205" s="197"/>
      <c r="F205" s="197"/>
      <c r="G205" s="197"/>
      <c r="H205" s="197"/>
    </row>
    <row r="206" spans="2:8" ht="12.75">
      <c r="B206" s="197"/>
      <c r="C206" s="197"/>
      <c r="D206" s="197"/>
      <c r="E206" s="197"/>
      <c r="F206" s="197"/>
      <c r="G206" s="197"/>
      <c r="H206" s="197"/>
    </row>
    <row r="207" spans="2:8" ht="12.75">
      <c r="B207" s="197"/>
      <c r="C207" s="197"/>
      <c r="D207" s="197"/>
      <c r="E207" s="197"/>
      <c r="F207" s="197"/>
      <c r="G207" s="197"/>
      <c r="H207" s="197"/>
    </row>
    <row r="208" spans="2:8" ht="12.75">
      <c r="B208" s="197"/>
      <c r="C208" s="197"/>
      <c r="D208" s="197"/>
      <c r="E208" s="197"/>
      <c r="F208" s="197"/>
      <c r="G208" s="197"/>
      <c r="H208" s="197"/>
    </row>
    <row r="209" spans="2:8" ht="12.75">
      <c r="B209" s="197"/>
      <c r="C209" s="197"/>
      <c r="D209" s="197"/>
      <c r="E209" s="197"/>
      <c r="F209" s="197"/>
      <c r="G209" s="197"/>
      <c r="H209" s="197"/>
    </row>
    <row r="210" spans="2:8" ht="12.75">
      <c r="B210" s="197"/>
      <c r="C210" s="197"/>
      <c r="D210" s="197"/>
      <c r="E210" s="197"/>
      <c r="F210" s="197"/>
      <c r="G210" s="197"/>
      <c r="H210" s="197"/>
    </row>
    <row r="211" s="141" customFormat="1" ht="12.75"/>
    <row r="212" spans="2:8" ht="12.75">
      <c r="B212" s="197"/>
      <c r="C212" s="197"/>
      <c r="D212" s="197"/>
      <c r="E212" s="197"/>
      <c r="F212" s="197"/>
      <c r="G212" s="197"/>
      <c r="H212" s="197"/>
    </row>
    <row r="213" spans="2:8" ht="12.75">
      <c r="B213" s="197"/>
      <c r="C213" s="197"/>
      <c r="D213" s="197"/>
      <c r="E213" s="197"/>
      <c r="F213" s="197"/>
      <c r="G213" s="197"/>
      <c r="H213" s="197"/>
    </row>
    <row r="214" spans="2:8" ht="12.75" hidden="1">
      <c r="B214" s="197"/>
      <c r="C214" s="197"/>
      <c r="D214" s="197"/>
      <c r="E214" s="197"/>
      <c r="F214" s="197"/>
      <c r="G214" s="197"/>
      <c r="H214" s="197"/>
    </row>
    <row r="215" spans="2:8" ht="12.75" hidden="1">
      <c r="B215" s="197"/>
      <c r="C215" s="197"/>
      <c r="D215" s="197"/>
      <c r="E215" s="197"/>
      <c r="F215" s="197"/>
      <c r="G215" s="197"/>
      <c r="H215" s="197"/>
    </row>
    <row r="216" spans="2:8" ht="12.75" hidden="1">
      <c r="B216" s="197"/>
      <c r="C216" s="197"/>
      <c r="D216" s="197"/>
      <c r="E216" s="197"/>
      <c r="F216" s="197"/>
      <c r="G216" s="197"/>
      <c r="H216" s="197"/>
    </row>
    <row r="217" spans="2:8" ht="12.75" hidden="1">
      <c r="B217" s="197"/>
      <c r="C217" s="197"/>
      <c r="D217" s="197"/>
      <c r="E217" s="197"/>
      <c r="F217" s="197"/>
      <c r="G217" s="197"/>
      <c r="H217" s="197"/>
    </row>
    <row r="218" spans="2:8" ht="55.5" customHeight="1" hidden="1">
      <c r="B218" s="197"/>
      <c r="C218" s="197"/>
      <c r="D218" s="197"/>
      <c r="E218" s="197"/>
      <c r="F218" s="197"/>
      <c r="G218" s="197"/>
      <c r="H218" s="197"/>
    </row>
    <row r="219" spans="2:8" ht="12.75" hidden="1">
      <c r="B219" s="197"/>
      <c r="C219" s="197"/>
      <c r="D219" s="197"/>
      <c r="E219" s="197"/>
      <c r="F219" s="197"/>
      <c r="G219" s="197"/>
      <c r="H219" s="197"/>
    </row>
    <row r="220" spans="2:8" ht="24.75" customHeight="1">
      <c r="B220" s="197"/>
      <c r="C220" s="197"/>
      <c r="D220" s="197"/>
      <c r="E220" s="197"/>
      <c r="F220" s="197"/>
      <c r="G220" s="197"/>
      <c r="H220" s="197"/>
    </row>
    <row r="221" spans="2:8" ht="12.75">
      <c r="B221" s="197"/>
      <c r="C221" s="197"/>
      <c r="D221" s="197"/>
      <c r="E221" s="197"/>
      <c r="F221" s="197"/>
      <c r="G221" s="197"/>
      <c r="H221" s="197"/>
    </row>
    <row r="222" spans="2:8" ht="12.75">
      <c r="B222" s="197"/>
      <c r="C222" s="197"/>
      <c r="D222" s="197"/>
      <c r="E222" s="197"/>
      <c r="F222" s="197"/>
      <c r="G222" s="197"/>
      <c r="H222" s="197"/>
    </row>
    <row r="223" spans="2:8" ht="12.75">
      <c r="B223" s="197"/>
      <c r="C223" s="197"/>
      <c r="D223" s="197"/>
      <c r="E223" s="197"/>
      <c r="F223" s="197"/>
      <c r="G223" s="197"/>
      <c r="H223" s="197"/>
    </row>
    <row r="224" spans="2:8" ht="27" customHeight="1">
      <c r="B224" s="197"/>
      <c r="C224" s="197"/>
      <c r="D224" s="197"/>
      <c r="E224" s="197"/>
      <c r="F224" s="197"/>
      <c r="G224" s="197"/>
      <c r="H224" s="197"/>
    </row>
    <row r="225" s="141" customFormat="1" ht="38.25" customHeight="1"/>
    <row r="226" spans="2:8" ht="12.75">
      <c r="B226" s="197"/>
      <c r="C226" s="197"/>
      <c r="D226" s="197"/>
      <c r="E226" s="197"/>
      <c r="F226" s="197"/>
      <c r="G226" s="197"/>
      <c r="H226" s="197"/>
    </row>
    <row r="227" spans="2:8" ht="12.75">
      <c r="B227" s="197"/>
      <c r="C227" s="197"/>
      <c r="D227" s="197"/>
      <c r="E227" s="197"/>
      <c r="F227" s="197"/>
      <c r="G227" s="197"/>
      <c r="H227" s="197"/>
    </row>
    <row r="228" spans="2:8" ht="12.75">
      <c r="B228" s="197"/>
      <c r="C228" s="197"/>
      <c r="D228" s="197"/>
      <c r="E228" s="197"/>
      <c r="F228" s="197"/>
      <c r="G228" s="197"/>
      <c r="H228" s="197"/>
    </row>
    <row r="229" spans="2:8" ht="12.75">
      <c r="B229" s="197"/>
      <c r="C229" s="197"/>
      <c r="D229" s="197"/>
      <c r="E229" s="197"/>
      <c r="F229" s="197"/>
      <c r="G229" s="197"/>
      <c r="H229" s="197"/>
    </row>
    <row r="230" spans="2:8" ht="12.75">
      <c r="B230" s="197"/>
      <c r="C230" s="197"/>
      <c r="D230" s="197"/>
      <c r="E230" s="197"/>
      <c r="F230" s="197"/>
      <c r="G230" s="197"/>
      <c r="H230" s="197"/>
    </row>
    <row r="231" s="141" customFormat="1" ht="12.75"/>
    <row r="232" spans="2:8" ht="52.5" customHeight="1">
      <c r="B232" s="197"/>
      <c r="C232" s="197"/>
      <c r="D232" s="197"/>
      <c r="E232" s="197"/>
      <c r="F232" s="197"/>
      <c r="G232" s="197"/>
      <c r="H232" s="197"/>
    </row>
    <row r="233" spans="2:8" ht="12.75">
      <c r="B233" s="197"/>
      <c r="C233" s="197"/>
      <c r="D233" s="197"/>
      <c r="E233" s="197"/>
      <c r="F233" s="197"/>
      <c r="G233" s="197"/>
      <c r="H233" s="197"/>
    </row>
    <row r="234" spans="2:8" ht="12.75" hidden="1">
      <c r="B234" s="197"/>
      <c r="C234" s="197"/>
      <c r="D234" s="197"/>
      <c r="E234" s="197"/>
      <c r="F234" s="197"/>
      <c r="G234" s="197"/>
      <c r="H234" s="197"/>
    </row>
    <row r="235" spans="2:8" ht="38.25" customHeight="1" hidden="1">
      <c r="B235" s="197"/>
      <c r="C235" s="197"/>
      <c r="D235" s="197"/>
      <c r="E235" s="197"/>
      <c r="F235" s="197"/>
      <c r="G235" s="197"/>
      <c r="H235" s="197"/>
    </row>
    <row r="236" spans="2:8" ht="52.5" customHeight="1" hidden="1">
      <c r="B236" s="197"/>
      <c r="C236" s="197"/>
      <c r="D236" s="197"/>
      <c r="E236" s="197"/>
      <c r="F236" s="197"/>
      <c r="G236" s="197"/>
      <c r="H236" s="197"/>
    </row>
    <row r="237" spans="2:8" ht="12.75" hidden="1">
      <c r="B237" s="197"/>
      <c r="C237" s="197"/>
      <c r="D237" s="197"/>
      <c r="E237" s="197"/>
      <c r="F237" s="197"/>
      <c r="G237" s="197"/>
      <c r="H237" s="197"/>
    </row>
    <row r="238" spans="2:8" ht="33.75" customHeight="1" hidden="1">
      <c r="B238" s="197"/>
      <c r="C238" s="197"/>
      <c r="D238" s="197"/>
      <c r="E238" s="197"/>
      <c r="F238" s="197"/>
      <c r="G238" s="197"/>
      <c r="H238" s="197"/>
    </row>
    <row r="239" spans="2:8" ht="12.75" hidden="1">
      <c r="B239" s="197"/>
      <c r="C239" s="197"/>
      <c r="D239" s="197"/>
      <c r="E239" s="197"/>
      <c r="F239" s="197"/>
      <c r="G239" s="197"/>
      <c r="H239" s="197"/>
    </row>
    <row r="240" spans="2:8" ht="12.75" hidden="1">
      <c r="B240" s="197"/>
      <c r="C240" s="197"/>
      <c r="D240" s="197"/>
      <c r="E240" s="197"/>
      <c r="F240" s="197"/>
      <c r="G240" s="197"/>
      <c r="H240" s="197"/>
    </row>
    <row r="241" spans="2:8" ht="62.25" customHeight="1" hidden="1">
      <c r="B241" s="197"/>
      <c r="C241" s="197"/>
      <c r="D241" s="197"/>
      <c r="E241" s="197"/>
      <c r="F241" s="197"/>
      <c r="G241" s="197"/>
      <c r="H241" s="197"/>
    </row>
    <row r="242" spans="2:8" ht="12.75" hidden="1">
      <c r="B242" s="197"/>
      <c r="C242" s="197"/>
      <c r="D242" s="197"/>
      <c r="E242" s="197"/>
      <c r="F242" s="197"/>
      <c r="G242" s="197"/>
      <c r="H242" s="197"/>
    </row>
    <row r="243" spans="2:8" ht="27" customHeight="1" hidden="1">
      <c r="B243" s="197"/>
      <c r="C243" s="197"/>
      <c r="D243" s="197"/>
      <c r="E243" s="197"/>
      <c r="F243" s="197"/>
      <c r="G243" s="197"/>
      <c r="H243" s="197"/>
    </row>
    <row r="244" spans="2:8" ht="12.75" hidden="1">
      <c r="B244" s="197"/>
      <c r="C244" s="197"/>
      <c r="D244" s="197"/>
      <c r="E244" s="197"/>
      <c r="F244" s="197"/>
      <c r="G244" s="197"/>
      <c r="H244" s="197"/>
    </row>
    <row r="245" spans="2:8" ht="19.5" customHeight="1" hidden="1">
      <c r="B245" s="197"/>
      <c r="C245" s="197"/>
      <c r="D245" s="197"/>
      <c r="E245" s="197"/>
      <c r="F245" s="197"/>
      <c r="G245" s="197"/>
      <c r="H245" s="197"/>
    </row>
    <row r="246" s="141" customFormat="1" ht="24.75" customHeight="1" hidden="1"/>
    <row r="247" spans="2:8" ht="12.75" hidden="1">
      <c r="B247" s="197"/>
      <c r="C247" s="197"/>
      <c r="D247" s="197"/>
      <c r="E247" s="197"/>
      <c r="F247" s="197"/>
      <c r="G247" s="197"/>
      <c r="H247" s="197"/>
    </row>
    <row r="248" spans="2:8" ht="21" customHeight="1" hidden="1">
      <c r="B248" s="197"/>
      <c r="C248" s="197"/>
      <c r="D248" s="197"/>
      <c r="E248" s="197"/>
      <c r="F248" s="197"/>
      <c r="G248" s="197"/>
      <c r="H248" s="197"/>
    </row>
    <row r="249" spans="2:8" ht="14.25" customHeight="1" hidden="1">
      <c r="B249" s="197"/>
      <c r="C249" s="197"/>
      <c r="D249" s="197"/>
      <c r="E249" s="197"/>
      <c r="F249" s="197"/>
      <c r="G249" s="197"/>
      <c r="H249" s="197"/>
    </row>
    <row r="250" spans="2:8" ht="12.75" hidden="1">
      <c r="B250" s="197"/>
      <c r="C250" s="197"/>
      <c r="D250" s="197"/>
      <c r="E250" s="197"/>
      <c r="F250" s="197"/>
      <c r="G250" s="197"/>
      <c r="H250" s="197"/>
    </row>
    <row r="251" spans="2:8" ht="27.75" customHeight="1" hidden="1">
      <c r="B251" s="197"/>
      <c r="C251" s="197"/>
      <c r="D251" s="197"/>
      <c r="E251" s="197"/>
      <c r="F251" s="197"/>
      <c r="G251" s="197"/>
      <c r="H251" s="197"/>
    </row>
    <row r="252" spans="2:8" ht="12.75" hidden="1">
      <c r="B252" s="197"/>
      <c r="C252" s="197"/>
      <c r="D252" s="197"/>
      <c r="E252" s="197"/>
      <c r="F252" s="197"/>
      <c r="G252" s="197"/>
      <c r="H252" s="197"/>
    </row>
    <row r="253" spans="2:8" ht="12.75" hidden="1">
      <c r="B253" s="197"/>
      <c r="C253" s="197"/>
      <c r="D253" s="197"/>
      <c r="E253" s="197"/>
      <c r="F253" s="197"/>
      <c r="G253" s="197"/>
      <c r="H253" s="197"/>
    </row>
    <row r="254" spans="2:8" ht="28.5" customHeight="1" hidden="1">
      <c r="B254" s="197"/>
      <c r="C254" s="197"/>
      <c r="D254" s="197"/>
      <c r="E254" s="197"/>
      <c r="F254" s="197"/>
      <c r="G254" s="197"/>
      <c r="H254" s="197"/>
    </row>
    <row r="255" spans="2:8" ht="18" customHeight="1" hidden="1">
      <c r="B255" s="197"/>
      <c r="C255" s="197"/>
      <c r="D255" s="197"/>
      <c r="E255" s="197"/>
      <c r="F255" s="197"/>
      <c r="G255" s="197"/>
      <c r="H255" s="197"/>
    </row>
    <row r="256" spans="2:8" ht="27.75" customHeight="1" hidden="1">
      <c r="B256" s="197"/>
      <c r="C256" s="197"/>
      <c r="D256" s="197"/>
      <c r="E256" s="197"/>
      <c r="F256" s="197"/>
      <c r="G256" s="197"/>
      <c r="H256" s="197"/>
    </row>
    <row r="257" spans="2:8" ht="39.75" customHeight="1" hidden="1">
      <c r="B257" s="197"/>
      <c r="C257" s="197"/>
      <c r="D257" s="197"/>
      <c r="E257" s="197"/>
      <c r="F257" s="197"/>
      <c r="G257" s="197"/>
      <c r="H257" s="197"/>
    </row>
    <row r="258" spans="2:8" ht="61.5" customHeight="1" hidden="1">
      <c r="B258" s="197"/>
      <c r="C258" s="197"/>
      <c r="D258" s="197"/>
      <c r="E258" s="197"/>
      <c r="F258" s="197"/>
      <c r="G258" s="197"/>
      <c r="H258" s="197"/>
    </row>
    <row r="259" spans="2:8" ht="66.75" customHeight="1" hidden="1">
      <c r="B259" s="197"/>
      <c r="C259" s="197"/>
      <c r="D259" s="197"/>
      <c r="E259" s="197"/>
      <c r="F259" s="197"/>
      <c r="G259" s="197"/>
      <c r="H259" s="197"/>
    </row>
    <row r="260" spans="2:8" ht="26.25" customHeight="1" hidden="1">
      <c r="B260" s="197"/>
      <c r="C260" s="197"/>
      <c r="D260" s="197"/>
      <c r="E260" s="197"/>
      <c r="F260" s="197"/>
      <c r="G260" s="197"/>
      <c r="H260" s="197"/>
    </row>
    <row r="261" spans="2:8" ht="72.75" customHeight="1" hidden="1">
      <c r="B261" s="197"/>
      <c r="C261" s="197"/>
      <c r="D261" s="197"/>
      <c r="E261" s="197"/>
      <c r="F261" s="197"/>
      <c r="G261" s="197"/>
      <c r="H261" s="197"/>
    </row>
    <row r="262" spans="2:8" ht="16.5" customHeight="1" hidden="1">
      <c r="B262" s="197"/>
      <c r="C262" s="197"/>
      <c r="D262" s="197"/>
      <c r="E262" s="197"/>
      <c r="F262" s="197"/>
      <c r="G262" s="197"/>
      <c r="H262" s="197"/>
    </row>
    <row r="263" spans="2:8" ht="72.75" customHeight="1" hidden="1">
      <c r="B263" s="197"/>
      <c r="C263" s="197"/>
      <c r="D263" s="197"/>
      <c r="E263" s="197"/>
      <c r="F263" s="197"/>
      <c r="G263" s="197"/>
      <c r="H263" s="197"/>
    </row>
    <row r="264" spans="2:8" ht="16.5" customHeight="1" hidden="1">
      <c r="B264" s="197"/>
      <c r="C264" s="197"/>
      <c r="D264" s="197"/>
      <c r="E264" s="197"/>
      <c r="F264" s="197"/>
      <c r="G264" s="197"/>
      <c r="H264" s="197"/>
    </row>
    <row r="265" spans="2:8" ht="55.5" customHeight="1" hidden="1">
      <c r="B265" s="197"/>
      <c r="C265" s="197"/>
      <c r="D265" s="197"/>
      <c r="E265" s="197"/>
      <c r="F265" s="197"/>
      <c r="G265" s="197"/>
      <c r="H265" s="197"/>
    </row>
    <row r="266" spans="2:8" ht="75" customHeight="1" hidden="1">
      <c r="B266" s="197"/>
      <c r="C266" s="197"/>
      <c r="D266" s="197"/>
      <c r="E266" s="197"/>
      <c r="F266" s="197"/>
      <c r="G266" s="197"/>
      <c r="H266" s="197"/>
    </row>
    <row r="267" spans="2:8" ht="16.5" customHeight="1" hidden="1">
      <c r="B267" s="197"/>
      <c r="C267" s="197"/>
      <c r="D267" s="197"/>
      <c r="E267" s="197"/>
      <c r="F267" s="197"/>
      <c r="G267" s="197"/>
      <c r="H267" s="197"/>
    </row>
    <row r="268" spans="2:8" ht="16.5" customHeight="1" hidden="1">
      <c r="B268" s="197"/>
      <c r="C268" s="197"/>
      <c r="D268" s="197"/>
      <c r="E268" s="197"/>
      <c r="F268" s="197"/>
      <c r="G268" s="197"/>
      <c r="H268" s="197"/>
    </row>
    <row r="269" spans="2:8" ht="12.75" hidden="1">
      <c r="B269" s="197"/>
      <c r="C269" s="197"/>
      <c r="D269" s="197"/>
      <c r="E269" s="197"/>
      <c r="F269" s="197"/>
      <c r="G269" s="197"/>
      <c r="H269" s="197"/>
    </row>
    <row r="270" spans="2:8" ht="54" customHeight="1" hidden="1">
      <c r="B270" s="197"/>
      <c r="C270" s="197"/>
      <c r="D270" s="197"/>
      <c r="E270" s="197"/>
      <c r="F270" s="197"/>
      <c r="G270" s="197"/>
      <c r="H270" s="197"/>
    </row>
    <row r="271" spans="2:8" ht="34.5" customHeight="1" hidden="1">
      <c r="B271" s="197"/>
      <c r="C271" s="197"/>
      <c r="D271" s="197"/>
      <c r="E271" s="197"/>
      <c r="F271" s="197"/>
      <c r="G271" s="197"/>
      <c r="H271" s="197"/>
    </row>
    <row r="272" spans="2:8" ht="12.75" hidden="1">
      <c r="B272" s="197"/>
      <c r="C272" s="197"/>
      <c r="D272" s="197"/>
      <c r="E272" s="197"/>
      <c r="F272" s="197"/>
      <c r="G272" s="197"/>
      <c r="H272" s="197"/>
    </row>
    <row r="273" spans="2:8" ht="42.75" customHeight="1" hidden="1">
      <c r="B273" s="197"/>
      <c r="C273" s="197"/>
      <c r="D273" s="197"/>
      <c r="E273" s="197"/>
      <c r="F273" s="197"/>
      <c r="G273" s="197"/>
      <c r="H273" s="197"/>
    </row>
    <row r="274" spans="2:8" ht="51.75" customHeight="1" hidden="1">
      <c r="B274" s="197"/>
      <c r="C274" s="197"/>
      <c r="D274" s="197"/>
      <c r="E274" s="197"/>
      <c r="F274" s="197"/>
      <c r="G274" s="197"/>
      <c r="H274" s="197"/>
    </row>
    <row r="275" spans="2:8" ht="24.75" customHeight="1">
      <c r="B275" s="197"/>
      <c r="C275" s="197"/>
      <c r="D275" s="197"/>
      <c r="E275" s="197"/>
      <c r="F275" s="197"/>
      <c r="G275" s="197"/>
      <c r="H275" s="197"/>
    </row>
    <row r="276" s="141" customFormat="1" ht="42.75" customHeight="1"/>
    <row r="277" spans="2:8" ht="24.75" customHeight="1">
      <c r="B277" s="197"/>
      <c r="C277" s="197"/>
      <c r="D277" s="197"/>
      <c r="E277" s="197"/>
      <c r="F277" s="197"/>
      <c r="G277" s="197"/>
      <c r="H277" s="197"/>
    </row>
    <row r="278" spans="2:8" ht="18.75" customHeight="1">
      <c r="B278" s="197"/>
      <c r="C278" s="197"/>
      <c r="D278" s="197"/>
      <c r="E278" s="197"/>
      <c r="F278" s="197"/>
      <c r="G278" s="197"/>
      <c r="H278" s="197"/>
    </row>
    <row r="279" spans="2:8" ht="58.5" customHeight="1">
      <c r="B279" s="197"/>
      <c r="C279" s="197"/>
      <c r="D279" s="197"/>
      <c r="E279" s="197"/>
      <c r="F279" s="197"/>
      <c r="G279" s="197"/>
      <c r="H279" s="197"/>
    </row>
    <row r="280" spans="2:8" ht="18.75" customHeight="1">
      <c r="B280" s="197"/>
      <c r="C280" s="197"/>
      <c r="D280" s="197"/>
      <c r="E280" s="197"/>
      <c r="F280" s="197"/>
      <c r="G280" s="197"/>
      <c r="H280" s="197"/>
    </row>
    <row r="281" s="141" customFormat="1" ht="39" customHeight="1"/>
    <row r="282" spans="2:8" ht="52.5" customHeight="1">
      <c r="B282" s="197"/>
      <c r="C282" s="197"/>
      <c r="D282" s="197"/>
      <c r="E282" s="197"/>
      <c r="F282" s="197"/>
      <c r="G282" s="197"/>
      <c r="H282" s="197"/>
    </row>
    <row r="283" spans="2:8" ht="18" customHeight="1">
      <c r="B283" s="197"/>
      <c r="C283" s="197"/>
      <c r="D283" s="197"/>
      <c r="E283" s="197"/>
      <c r="F283" s="197"/>
      <c r="G283" s="197"/>
      <c r="H283" s="197"/>
    </row>
    <row r="284" spans="2:8" ht="52.5" customHeight="1" hidden="1">
      <c r="B284" s="197"/>
      <c r="C284" s="197"/>
      <c r="D284" s="197"/>
      <c r="E284" s="197"/>
      <c r="F284" s="197"/>
      <c r="G284" s="197"/>
      <c r="H284" s="197"/>
    </row>
    <row r="285" spans="2:8" ht="15" customHeight="1" hidden="1">
      <c r="B285" s="197"/>
      <c r="C285" s="197"/>
      <c r="D285" s="197"/>
      <c r="E285" s="197"/>
      <c r="F285" s="197"/>
      <c r="G285" s="197"/>
      <c r="H285" s="197"/>
    </row>
    <row r="286" spans="2:8" ht="55.5" customHeight="1" hidden="1">
      <c r="B286" s="197"/>
      <c r="C286" s="197"/>
      <c r="D286" s="197"/>
      <c r="E286" s="197"/>
      <c r="F286" s="197"/>
      <c r="G286" s="197"/>
      <c r="H286" s="197"/>
    </row>
    <row r="287" spans="2:8" ht="17.25" customHeight="1" hidden="1">
      <c r="B287" s="197"/>
      <c r="C287" s="197"/>
      <c r="D287" s="197"/>
      <c r="E287" s="197"/>
      <c r="F287" s="197"/>
      <c r="G287" s="197"/>
      <c r="H287" s="197"/>
    </row>
    <row r="288" spans="2:8" ht="54.75" customHeight="1">
      <c r="B288" s="197"/>
      <c r="C288" s="197"/>
      <c r="D288" s="197"/>
      <c r="E288" s="197"/>
      <c r="F288" s="197"/>
      <c r="G288" s="197"/>
      <c r="H288" s="197"/>
    </row>
    <row r="289" spans="2:8" ht="15.75" customHeight="1">
      <c r="B289" s="197"/>
      <c r="C289" s="197"/>
      <c r="D289" s="197"/>
      <c r="E289" s="197"/>
      <c r="F289" s="197"/>
      <c r="G289" s="197"/>
      <c r="H289" s="197"/>
    </row>
    <row r="290" spans="2:8" ht="45.75" customHeight="1" hidden="1">
      <c r="B290" s="197"/>
      <c r="C290" s="197"/>
      <c r="D290" s="197"/>
      <c r="E290" s="197"/>
      <c r="F290" s="197"/>
      <c r="G290" s="197"/>
      <c r="H290" s="197"/>
    </row>
    <row r="291" spans="2:8" ht="15.75" customHeight="1" hidden="1">
      <c r="B291" s="197"/>
      <c r="C291" s="197"/>
      <c r="D291" s="197"/>
      <c r="E291" s="197"/>
      <c r="F291" s="197"/>
      <c r="G291" s="197"/>
      <c r="H291" s="197"/>
    </row>
    <row r="292" spans="2:8" ht="15.75" customHeight="1" hidden="1">
      <c r="B292" s="197"/>
      <c r="C292" s="197"/>
      <c r="D292" s="197"/>
      <c r="E292" s="197"/>
      <c r="F292" s="197"/>
      <c r="G292" s="197"/>
      <c r="H292" s="197"/>
    </row>
    <row r="293" spans="2:8" ht="12.75" hidden="1">
      <c r="B293" s="197"/>
      <c r="C293" s="197"/>
      <c r="D293" s="197"/>
      <c r="E293" s="197"/>
      <c r="F293" s="197"/>
      <c r="G293" s="197"/>
      <c r="H293" s="197"/>
    </row>
    <row r="294" spans="2:8" ht="44.25" customHeight="1" hidden="1">
      <c r="B294" s="197"/>
      <c r="C294" s="197"/>
      <c r="D294" s="197"/>
      <c r="E294" s="197"/>
      <c r="F294" s="197"/>
      <c r="G294" s="197"/>
      <c r="H294" s="197"/>
    </row>
    <row r="295" spans="2:8" ht="27.75" customHeight="1">
      <c r="B295" s="197"/>
      <c r="C295" s="197"/>
      <c r="D295" s="197"/>
      <c r="E295" s="197"/>
      <c r="F295" s="197"/>
      <c r="G295" s="197"/>
      <c r="H295" s="197"/>
    </row>
    <row r="296" s="141" customFormat="1" ht="44.25" customHeight="1"/>
    <row r="297" spans="2:8" ht="56.25" customHeight="1">
      <c r="B297" s="197"/>
      <c r="C297" s="197"/>
      <c r="D297" s="197"/>
      <c r="E297" s="197"/>
      <c r="F297" s="197"/>
      <c r="G297" s="197"/>
      <c r="H297" s="197"/>
    </row>
    <row r="298" spans="2:8" ht="38.25" customHeight="1">
      <c r="B298" s="197"/>
      <c r="C298" s="197"/>
      <c r="D298" s="197"/>
      <c r="E298" s="197"/>
      <c r="F298" s="197"/>
      <c r="G298" s="197"/>
      <c r="H298" s="197"/>
    </row>
    <row r="299" spans="2:8" ht="15" customHeight="1">
      <c r="B299" s="197"/>
      <c r="C299" s="197"/>
      <c r="D299" s="197"/>
      <c r="E299" s="197"/>
      <c r="F299" s="197"/>
      <c r="G299" s="197"/>
      <c r="H299" s="197"/>
    </row>
    <row r="300" ht="15" customHeight="1"/>
    <row r="301" ht="25.5" customHeight="1"/>
    <row r="303" ht="66.75" customHeight="1"/>
    <row r="305" ht="15" customHeight="1"/>
    <row r="306" ht="21" customHeight="1"/>
    <row r="307" ht="15" customHeight="1" hidden="1"/>
    <row r="308" ht="14.25" hidden="1"/>
    <row r="309" ht="51" customHeight="1" hidden="1"/>
    <row r="310" ht="14.25" customHeight="1" hidden="1"/>
    <row r="311" ht="24.75" customHeight="1"/>
    <row r="312" ht="41.25" customHeight="1"/>
    <row r="313" ht="42" customHeight="1"/>
    <row r="314" ht="15.75" customHeight="1"/>
    <row r="315" ht="39" customHeight="1">
      <c r="I315" s="141"/>
    </row>
    <row r="316" spans="2:8" ht="54.75" customHeight="1">
      <c r="B316" s="197"/>
      <c r="C316" s="197"/>
      <c r="D316" s="197"/>
      <c r="E316" s="197"/>
      <c r="F316" s="197"/>
      <c r="G316" s="197"/>
      <c r="H316" s="197"/>
    </row>
    <row r="317" spans="2:8" ht="41.25" customHeight="1">
      <c r="B317" s="197"/>
      <c r="C317" s="197"/>
      <c r="D317" s="197"/>
      <c r="E317" s="197"/>
      <c r="F317" s="197"/>
      <c r="G317" s="197"/>
      <c r="H317" s="197"/>
    </row>
    <row r="318" spans="2:8" ht="18.75" customHeight="1">
      <c r="B318" s="197"/>
      <c r="C318" s="197"/>
      <c r="D318" s="197"/>
      <c r="E318" s="197"/>
      <c r="F318" s="197"/>
      <c r="G318" s="197"/>
      <c r="H318" s="197"/>
    </row>
    <row r="319" spans="2:8" ht="14.25" customHeight="1">
      <c r="B319" s="197"/>
      <c r="C319" s="197"/>
      <c r="D319" s="197"/>
      <c r="E319" s="197"/>
      <c r="F319" s="197"/>
      <c r="G319" s="197"/>
      <c r="H319" s="197"/>
    </row>
    <row r="320" spans="2:8" ht="15" customHeight="1" hidden="1">
      <c r="B320" s="197"/>
      <c r="C320" s="197"/>
      <c r="D320" s="197"/>
      <c r="E320" s="197"/>
      <c r="F320" s="197"/>
      <c r="G320" s="197"/>
      <c r="H320" s="197"/>
    </row>
    <row r="321" spans="2:8" ht="15.75" customHeight="1" hidden="1">
      <c r="B321" s="197"/>
      <c r="C321" s="197"/>
      <c r="D321" s="197"/>
      <c r="E321" s="197"/>
      <c r="F321" s="197"/>
      <c r="G321" s="197"/>
      <c r="H321" s="197"/>
    </row>
    <row r="322" spans="2:8" ht="12.75" hidden="1">
      <c r="B322" s="197"/>
      <c r="C322" s="197"/>
      <c r="D322" s="197"/>
      <c r="E322" s="197"/>
      <c r="F322" s="197"/>
      <c r="G322" s="197"/>
      <c r="H322" s="197"/>
    </row>
    <row r="323" s="141" customFormat="1" ht="22.5" customHeight="1" hidden="1"/>
    <row r="324" spans="2:8" ht="12.75" hidden="1">
      <c r="B324" s="197"/>
      <c r="C324" s="197"/>
      <c r="D324" s="197"/>
      <c r="E324" s="197"/>
      <c r="F324" s="197"/>
      <c r="G324" s="197"/>
      <c r="H324" s="197"/>
    </row>
    <row r="325" spans="2:8" ht="27.75" customHeight="1">
      <c r="B325" s="197"/>
      <c r="C325" s="197"/>
      <c r="D325" s="197"/>
      <c r="E325" s="197"/>
      <c r="F325" s="197"/>
      <c r="G325" s="197"/>
      <c r="H325" s="197"/>
    </row>
    <row r="326" spans="2:8" ht="37.5" customHeight="1">
      <c r="B326" s="197"/>
      <c r="C326" s="197"/>
      <c r="D326" s="197"/>
      <c r="E326" s="197"/>
      <c r="F326" s="197"/>
      <c r="G326" s="197"/>
      <c r="H326" s="197"/>
    </row>
    <row r="327" spans="2:8" ht="38.25" customHeight="1">
      <c r="B327" s="197"/>
      <c r="C327" s="197"/>
      <c r="D327" s="197"/>
      <c r="E327" s="197"/>
      <c r="F327" s="197"/>
      <c r="G327" s="197"/>
      <c r="H327" s="197"/>
    </row>
    <row r="328" spans="2:8" ht="12.75">
      <c r="B328" s="197"/>
      <c r="C328" s="197"/>
      <c r="D328" s="197"/>
      <c r="E328" s="197"/>
      <c r="F328" s="197"/>
      <c r="G328" s="197"/>
      <c r="H328" s="197"/>
    </row>
    <row r="329" spans="2:8" ht="12.75">
      <c r="B329" s="197"/>
      <c r="C329" s="197"/>
      <c r="D329" s="197"/>
      <c r="E329" s="197"/>
      <c r="F329" s="197"/>
      <c r="G329" s="197"/>
      <c r="H329" s="197"/>
    </row>
    <row r="330" spans="2:8" ht="12.75">
      <c r="B330" s="197"/>
      <c r="C330" s="197"/>
      <c r="D330" s="197"/>
      <c r="E330" s="197"/>
      <c r="F330" s="197"/>
      <c r="G330" s="197"/>
      <c r="H330" s="197"/>
    </row>
  </sheetData>
  <sheetProtection/>
  <mergeCells count="7">
    <mergeCell ref="B18:D18"/>
    <mergeCell ref="E12:H12"/>
    <mergeCell ref="F1:H1"/>
    <mergeCell ref="D15:H15"/>
    <mergeCell ref="E2:H11"/>
    <mergeCell ref="A17:H17"/>
    <mergeCell ref="D14:H14"/>
  </mergeCells>
  <printOptions/>
  <pageMargins left="0.97" right="0.31496062992125984" top="0.5118110236220472" bottom="0.35433070866141736" header="0.5118110236220472" footer="0.2755905511811024"/>
  <pageSetup horizontalDpi="600" verticalDpi="600" orientation="portrait" paperSize="9" scale="75" r:id="rId1"/>
  <ignoredErrors>
    <ignoredError sqref="E31:E33 E24 D27:D28 H39:H40 B23:D23 F23:G23 E19:E21 F22:G22 F25:G25 B22:D22 B25:D25 B24:D24 B26:D26 F24:G24 F26:G26 E25 E23 B19:D21 F19:G21 E26 E22 E27:E29 F27:G30 B27:C30 B31:D34 F31:H34 B37:D38 I87 E37:E38 E35:E36 F35:H36 I43:I47 B35:D36 B39:D43 I35:J36 I38 E39:E42 J37:J38 J39:J47 I39:I40 F39:G43 H43 B84:G87 H84:H86 I84:I85 F37:G38 H37" numberStoredAsText="1"/>
    <ignoredError sqref="H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I186"/>
  <sheetViews>
    <sheetView zoomScalePageLayoutView="0" workbookViewId="0" topLeftCell="A1">
      <selection activeCell="A15" sqref="A15:I15"/>
    </sheetView>
  </sheetViews>
  <sheetFormatPr defaultColWidth="9.140625" defaultRowHeight="12.75"/>
  <cols>
    <col min="1" max="1" width="39.8515625" style="0" customWidth="1"/>
    <col min="2" max="2" width="5.421875" style="0" customWidth="1"/>
    <col min="3" max="3" width="4.140625" style="0" customWidth="1"/>
    <col min="4" max="4" width="4.7109375" style="0" customWidth="1"/>
    <col min="5" max="5" width="5.140625" style="0" customWidth="1"/>
    <col min="6" max="6" width="4.140625" style="0" customWidth="1"/>
    <col min="7" max="7" width="5.421875" style="0" customWidth="1"/>
    <col min="8" max="8" width="8.28125" style="0" customWidth="1"/>
    <col min="9" max="9" width="8.8515625" style="0" customWidth="1"/>
  </cols>
  <sheetData>
    <row r="2" spans="1:9" ht="12.75">
      <c r="A2" s="15"/>
      <c r="B2" s="15"/>
      <c r="C2" s="16"/>
      <c r="D2" s="16"/>
      <c r="E2" s="15"/>
      <c r="F2" s="15"/>
      <c r="G2" s="15"/>
      <c r="H2" s="414" t="s">
        <v>325</v>
      </c>
      <c r="I2" s="414"/>
    </row>
    <row r="3" spans="1:9" ht="12.75">
      <c r="A3" s="15"/>
      <c r="B3" s="415" t="s">
        <v>324</v>
      </c>
      <c r="C3" s="415"/>
      <c r="D3" s="415"/>
      <c r="E3" s="415"/>
      <c r="F3" s="415"/>
      <c r="G3" s="415"/>
      <c r="H3" s="415"/>
      <c r="I3" s="415"/>
    </row>
    <row r="4" spans="1:9" ht="12.75">
      <c r="A4" s="15"/>
      <c r="B4" s="15"/>
      <c r="C4" s="415" t="s">
        <v>407</v>
      </c>
      <c r="D4" s="415"/>
      <c r="E4" s="415"/>
      <c r="F4" s="415"/>
      <c r="G4" s="415"/>
      <c r="H4" s="415"/>
      <c r="I4" s="415"/>
    </row>
    <row r="5" spans="1:9" ht="12.75">
      <c r="A5" s="15"/>
      <c r="B5" s="15"/>
      <c r="C5" s="407" t="s">
        <v>408</v>
      </c>
      <c r="D5" s="407"/>
      <c r="E5" s="407"/>
      <c r="F5" s="407"/>
      <c r="G5" s="407"/>
      <c r="H5" s="407"/>
      <c r="I5" s="407"/>
    </row>
    <row r="6" spans="1:9" ht="25.5" customHeight="1">
      <c r="A6" s="15"/>
      <c r="B6" s="15"/>
      <c r="C6" s="373"/>
      <c r="D6" s="373"/>
      <c r="E6" s="373"/>
      <c r="F6" s="373"/>
      <c r="G6" s="414" t="s">
        <v>409</v>
      </c>
      <c r="H6" s="414"/>
      <c r="I6" s="414"/>
    </row>
    <row r="7" spans="1:9" ht="6.75" customHeight="1">
      <c r="A7" s="15"/>
      <c r="B7" s="373"/>
      <c r="C7" s="283"/>
      <c r="D7" s="283"/>
      <c r="E7" s="283"/>
      <c r="F7" s="283"/>
      <c r="G7" s="283"/>
      <c r="H7" s="283"/>
      <c r="I7" s="283"/>
    </row>
    <row r="8" spans="1:9" ht="12.75" hidden="1">
      <c r="A8" s="15"/>
      <c r="B8" s="449" t="s">
        <v>327</v>
      </c>
      <c r="C8" s="449"/>
      <c r="D8" s="449"/>
      <c r="E8" s="449"/>
      <c r="F8" s="449"/>
      <c r="G8" s="449"/>
      <c r="H8" s="449"/>
      <c r="I8" s="449"/>
    </row>
    <row r="9" spans="1:9" ht="12.75">
      <c r="A9" s="15"/>
      <c r="B9" s="449"/>
      <c r="C9" s="449"/>
      <c r="D9" s="449"/>
      <c r="E9" s="449"/>
      <c r="F9" s="449"/>
      <c r="G9" s="449"/>
      <c r="H9" s="449"/>
      <c r="I9" s="449"/>
    </row>
    <row r="10" spans="1:9" ht="12.75">
      <c r="A10" s="15"/>
      <c r="B10" s="449"/>
      <c r="C10" s="449"/>
      <c r="D10" s="449"/>
      <c r="E10" s="449"/>
      <c r="F10" s="449"/>
      <c r="G10" s="449"/>
      <c r="H10" s="449"/>
      <c r="I10" s="449"/>
    </row>
    <row r="11" spans="1:9" ht="12.75">
      <c r="A11" s="15"/>
      <c r="B11" s="449"/>
      <c r="C11" s="449"/>
      <c r="D11" s="449"/>
      <c r="E11" s="449"/>
      <c r="F11" s="449"/>
      <c r="G11" s="449"/>
      <c r="H11" s="449"/>
      <c r="I11" s="449"/>
    </row>
    <row r="12" spans="1:9" ht="12.75">
      <c r="A12" s="15"/>
      <c r="B12" s="449"/>
      <c r="C12" s="449"/>
      <c r="D12" s="449"/>
      <c r="E12" s="449"/>
      <c r="F12" s="449"/>
      <c r="G12" s="449"/>
      <c r="H12" s="449"/>
      <c r="I12" s="449"/>
    </row>
    <row r="13" spans="1:9" ht="12.75">
      <c r="A13" s="15"/>
      <c r="B13" s="373"/>
      <c r="C13" s="283"/>
      <c r="D13" s="283"/>
      <c r="E13" s="283"/>
      <c r="F13" s="283"/>
      <c r="G13" s="283"/>
      <c r="H13" s="283"/>
      <c r="I13" s="283"/>
    </row>
    <row r="14" spans="1:9" ht="20.25">
      <c r="A14" s="418" t="s">
        <v>88</v>
      </c>
      <c r="B14" s="418"/>
      <c r="C14" s="418"/>
      <c r="D14" s="418"/>
      <c r="E14" s="418"/>
      <c r="F14" s="418"/>
      <c r="G14" s="418"/>
      <c r="H14" s="418"/>
      <c r="I14" s="16"/>
    </row>
    <row r="15" spans="1:9" ht="81.75" customHeight="1">
      <c r="A15" s="419" t="s">
        <v>410</v>
      </c>
      <c r="B15" s="419"/>
      <c r="C15" s="419"/>
      <c r="D15" s="419"/>
      <c r="E15" s="419"/>
      <c r="F15" s="419"/>
      <c r="G15" s="419"/>
      <c r="H15" s="419"/>
      <c r="I15" s="419"/>
    </row>
    <row r="16" spans="1:9" ht="15.75">
      <c r="A16" s="8"/>
      <c r="B16" s="9"/>
      <c r="C16" s="9"/>
      <c r="D16" s="8"/>
      <c r="E16" s="8"/>
      <c r="F16" s="8"/>
      <c r="G16" s="420" t="s">
        <v>97</v>
      </c>
      <c r="H16" s="420"/>
      <c r="I16" s="16"/>
    </row>
    <row r="17" spans="1:9" ht="12.75">
      <c r="A17" s="10" t="s">
        <v>89</v>
      </c>
      <c r="B17" s="421" t="s">
        <v>119</v>
      </c>
      <c r="C17" s="445"/>
      <c r="D17" s="445"/>
      <c r="E17" s="445"/>
      <c r="F17" s="445"/>
      <c r="G17" s="446"/>
      <c r="H17" s="447" t="s">
        <v>13</v>
      </c>
      <c r="I17" s="447" t="s">
        <v>14</v>
      </c>
    </row>
    <row r="18" spans="1:9" ht="40.5">
      <c r="A18" s="11"/>
      <c r="B18" s="393" t="s">
        <v>92</v>
      </c>
      <c r="C18" s="394" t="s">
        <v>91</v>
      </c>
      <c r="D18" s="421" t="s">
        <v>90</v>
      </c>
      <c r="E18" s="445"/>
      <c r="F18" s="446"/>
      <c r="G18" s="395" t="s">
        <v>93</v>
      </c>
      <c r="H18" s="448"/>
      <c r="I18" s="448"/>
    </row>
    <row r="19" spans="1:9" ht="29.25" customHeight="1">
      <c r="A19" s="20" t="s">
        <v>71</v>
      </c>
      <c r="B19" s="21" t="s">
        <v>72</v>
      </c>
      <c r="C19" s="22" t="s">
        <v>69</v>
      </c>
      <c r="D19" s="23"/>
      <c r="E19" s="24"/>
      <c r="F19" s="25" t="s">
        <v>70</v>
      </c>
      <c r="G19" s="26" t="s">
        <v>68</v>
      </c>
      <c r="H19" s="396">
        <f>H25+H58+H63</f>
        <v>3785.7</v>
      </c>
      <c r="I19" s="396">
        <f>I25+I58+I63</f>
        <v>3785.7999999999997</v>
      </c>
    </row>
    <row r="20" spans="1:9" ht="39.75" customHeight="1" hidden="1">
      <c r="A20" s="28" t="s">
        <v>74</v>
      </c>
      <c r="B20" s="29" t="s">
        <v>72</v>
      </c>
      <c r="C20" s="30" t="s">
        <v>75</v>
      </c>
      <c r="D20" s="23"/>
      <c r="E20" s="24"/>
      <c r="F20" s="25" t="s">
        <v>70</v>
      </c>
      <c r="G20" s="31" t="s">
        <v>68</v>
      </c>
      <c r="H20" s="397">
        <f aca="true" t="shared" si="0" ref="H20:I23">H21</f>
        <v>0</v>
      </c>
      <c r="I20" s="397">
        <f t="shared" si="0"/>
        <v>0</v>
      </c>
    </row>
    <row r="21" spans="1:9" ht="21" customHeight="1" hidden="1">
      <c r="A21" s="33" t="s">
        <v>126</v>
      </c>
      <c r="B21" s="34" t="s">
        <v>72</v>
      </c>
      <c r="C21" s="35" t="s">
        <v>75</v>
      </c>
      <c r="D21" s="36" t="s">
        <v>121</v>
      </c>
      <c r="E21" s="37" t="s">
        <v>169</v>
      </c>
      <c r="F21" s="38" t="s">
        <v>170</v>
      </c>
      <c r="G21" s="39"/>
      <c r="H21" s="398">
        <f t="shared" si="0"/>
        <v>0</v>
      </c>
      <c r="I21" s="398">
        <f t="shared" si="0"/>
        <v>0</v>
      </c>
    </row>
    <row r="22" spans="1:9" ht="30.75" customHeight="1" hidden="1">
      <c r="A22" s="33" t="s">
        <v>60</v>
      </c>
      <c r="B22" s="41" t="s">
        <v>72</v>
      </c>
      <c r="C22" s="42" t="s">
        <v>75</v>
      </c>
      <c r="D22" s="43" t="s">
        <v>124</v>
      </c>
      <c r="E22" s="44" t="s">
        <v>120</v>
      </c>
      <c r="F22" s="45" t="s">
        <v>170</v>
      </c>
      <c r="G22" s="39"/>
      <c r="H22" s="398">
        <f t="shared" si="0"/>
        <v>0</v>
      </c>
      <c r="I22" s="398">
        <f t="shared" si="0"/>
        <v>0</v>
      </c>
    </row>
    <row r="23" spans="1:9" ht="64.5" customHeight="1" hidden="1">
      <c r="A23" s="46" t="s">
        <v>122</v>
      </c>
      <c r="B23" s="41" t="s">
        <v>72</v>
      </c>
      <c r="C23" s="42" t="s">
        <v>75</v>
      </c>
      <c r="D23" s="43" t="s">
        <v>124</v>
      </c>
      <c r="E23" s="44" t="s">
        <v>120</v>
      </c>
      <c r="F23" s="45" t="s">
        <v>125</v>
      </c>
      <c r="G23" s="47"/>
      <c r="H23" s="398">
        <f t="shared" si="0"/>
        <v>0</v>
      </c>
      <c r="I23" s="398">
        <f t="shared" si="0"/>
        <v>0</v>
      </c>
    </row>
    <row r="24" spans="1:9" ht="64.5" customHeight="1" hidden="1">
      <c r="A24" s="48" t="s">
        <v>123</v>
      </c>
      <c r="B24" s="41" t="s">
        <v>72</v>
      </c>
      <c r="C24" s="42" t="s">
        <v>75</v>
      </c>
      <c r="D24" s="43" t="s">
        <v>124</v>
      </c>
      <c r="E24" s="44" t="s">
        <v>120</v>
      </c>
      <c r="F24" s="45" t="s">
        <v>125</v>
      </c>
      <c r="G24" s="49">
        <v>100</v>
      </c>
      <c r="H24" s="398"/>
      <c r="I24" s="398"/>
    </row>
    <row r="25" spans="1:9" ht="46.5" customHeight="1">
      <c r="A25" s="29" t="s">
        <v>76</v>
      </c>
      <c r="B25" s="29" t="s">
        <v>72</v>
      </c>
      <c r="C25" s="30" t="s">
        <v>77</v>
      </c>
      <c r="D25" s="23"/>
      <c r="E25" s="24"/>
      <c r="F25" s="25"/>
      <c r="G25" s="50" t="s">
        <v>68</v>
      </c>
      <c r="H25" s="51">
        <f>H26+H37</f>
        <v>3709.1</v>
      </c>
      <c r="I25" s="51">
        <f>I26+I37</f>
        <v>3709.1</v>
      </c>
    </row>
    <row r="26" spans="1:9" ht="28.5" customHeight="1">
      <c r="A26" s="52" t="s">
        <v>127</v>
      </c>
      <c r="B26" s="34" t="s">
        <v>72</v>
      </c>
      <c r="C26" s="35" t="s">
        <v>77</v>
      </c>
      <c r="D26" s="36" t="s">
        <v>128</v>
      </c>
      <c r="E26" s="37" t="s">
        <v>169</v>
      </c>
      <c r="F26" s="38" t="s">
        <v>170</v>
      </c>
      <c r="G26" s="53"/>
      <c r="H26" s="51">
        <f>H30+H27</f>
        <v>3709.1</v>
      </c>
      <c r="I26" s="51">
        <f>I30+I27</f>
        <v>3709.1</v>
      </c>
    </row>
    <row r="27" spans="1:9" ht="24.75" customHeight="1">
      <c r="A27" s="52" t="s">
        <v>210</v>
      </c>
      <c r="B27" s="34" t="s">
        <v>72</v>
      </c>
      <c r="C27" s="35" t="s">
        <v>77</v>
      </c>
      <c r="D27" s="36" t="s">
        <v>128</v>
      </c>
      <c r="E27" s="37" t="s">
        <v>129</v>
      </c>
      <c r="F27" s="54" t="s">
        <v>170</v>
      </c>
      <c r="G27" s="53"/>
      <c r="H27" s="51">
        <f>H28</f>
        <v>671.6</v>
      </c>
      <c r="I27" s="51">
        <f>I28</f>
        <v>671.6</v>
      </c>
    </row>
    <row r="28" spans="1:9" ht="51.75" customHeight="1">
      <c r="A28" s="46" t="s">
        <v>130</v>
      </c>
      <c r="B28" s="41" t="s">
        <v>72</v>
      </c>
      <c r="C28" s="42" t="s">
        <v>77</v>
      </c>
      <c r="D28" s="43" t="s">
        <v>128</v>
      </c>
      <c r="E28" s="44" t="s">
        <v>129</v>
      </c>
      <c r="F28" s="45" t="s">
        <v>125</v>
      </c>
      <c r="G28" s="50"/>
      <c r="H28" s="51">
        <f>H29</f>
        <v>671.6</v>
      </c>
      <c r="I28" s="51">
        <f>I29</f>
        <v>671.6</v>
      </c>
    </row>
    <row r="29" spans="1:9" ht="75" customHeight="1">
      <c r="A29" s="55" t="s">
        <v>123</v>
      </c>
      <c r="B29" s="41" t="s">
        <v>72</v>
      </c>
      <c r="C29" s="42" t="s">
        <v>77</v>
      </c>
      <c r="D29" s="43" t="s">
        <v>128</v>
      </c>
      <c r="E29" s="44" t="s">
        <v>129</v>
      </c>
      <c r="F29" s="45" t="s">
        <v>125</v>
      </c>
      <c r="G29" s="56" t="s">
        <v>41</v>
      </c>
      <c r="H29" s="57">
        <v>671.6</v>
      </c>
      <c r="I29" s="57">
        <v>671.6</v>
      </c>
    </row>
    <row r="30" spans="1:9" ht="19.5" customHeight="1">
      <c r="A30" s="52" t="s">
        <v>132</v>
      </c>
      <c r="B30" s="34" t="s">
        <v>72</v>
      </c>
      <c r="C30" s="35" t="s">
        <v>77</v>
      </c>
      <c r="D30" s="36" t="s">
        <v>128</v>
      </c>
      <c r="E30" s="37" t="s">
        <v>120</v>
      </c>
      <c r="F30" s="54" t="s">
        <v>170</v>
      </c>
      <c r="G30" s="53"/>
      <c r="H30" s="51">
        <f>H31+H33</f>
        <v>3037.5</v>
      </c>
      <c r="I30" s="51">
        <f>I31+I33</f>
        <v>3037.5</v>
      </c>
    </row>
    <row r="31" spans="1:9" ht="66.75" customHeight="1">
      <c r="A31" s="46" t="s">
        <v>130</v>
      </c>
      <c r="B31" s="41" t="s">
        <v>72</v>
      </c>
      <c r="C31" s="42" t="s">
        <v>77</v>
      </c>
      <c r="D31" s="43" t="s">
        <v>128</v>
      </c>
      <c r="E31" s="44" t="s">
        <v>120</v>
      </c>
      <c r="F31" s="45" t="s">
        <v>125</v>
      </c>
      <c r="G31" s="50"/>
      <c r="H31" s="51">
        <f>H32</f>
        <v>2894.5</v>
      </c>
      <c r="I31" s="51">
        <f>I32</f>
        <v>2894.5</v>
      </c>
    </row>
    <row r="32" spans="1:9" ht="75" customHeight="1">
      <c r="A32" s="55" t="s">
        <v>123</v>
      </c>
      <c r="B32" s="41" t="s">
        <v>72</v>
      </c>
      <c r="C32" s="42" t="s">
        <v>77</v>
      </c>
      <c r="D32" s="43" t="s">
        <v>128</v>
      </c>
      <c r="E32" s="44" t="s">
        <v>120</v>
      </c>
      <c r="F32" s="45" t="s">
        <v>125</v>
      </c>
      <c r="G32" s="56" t="s">
        <v>41</v>
      </c>
      <c r="H32" s="57">
        <v>2894.5</v>
      </c>
      <c r="I32" s="57">
        <v>2894.5</v>
      </c>
    </row>
    <row r="33" spans="1:9" ht="51" customHeight="1">
      <c r="A33" s="46" t="s">
        <v>133</v>
      </c>
      <c r="B33" s="41" t="s">
        <v>72</v>
      </c>
      <c r="C33" s="42" t="s">
        <v>77</v>
      </c>
      <c r="D33" s="43" t="s">
        <v>128</v>
      </c>
      <c r="E33" s="44" t="s">
        <v>120</v>
      </c>
      <c r="F33" s="45" t="s">
        <v>134</v>
      </c>
      <c r="G33" s="56"/>
      <c r="H33" s="57">
        <f>H34+H35+H36</f>
        <v>143</v>
      </c>
      <c r="I33" s="57">
        <f>I34+I35+I36</f>
        <v>143</v>
      </c>
    </row>
    <row r="34" spans="1:9" ht="31.5" customHeight="1">
      <c r="A34" s="58" t="s">
        <v>43</v>
      </c>
      <c r="B34" s="41" t="s">
        <v>72</v>
      </c>
      <c r="C34" s="42" t="s">
        <v>77</v>
      </c>
      <c r="D34" s="43" t="s">
        <v>128</v>
      </c>
      <c r="E34" s="44" t="s">
        <v>120</v>
      </c>
      <c r="F34" s="45" t="s">
        <v>134</v>
      </c>
      <c r="G34" s="56" t="s">
        <v>42</v>
      </c>
      <c r="H34" s="57">
        <f>168-50</f>
        <v>118</v>
      </c>
      <c r="I34" s="57">
        <f>168-50</f>
        <v>118</v>
      </c>
    </row>
    <row r="35" spans="1:9" ht="33.75" customHeight="1">
      <c r="A35" s="48" t="s">
        <v>40</v>
      </c>
      <c r="B35" s="41" t="s">
        <v>72</v>
      </c>
      <c r="C35" s="42" t="s">
        <v>77</v>
      </c>
      <c r="D35" s="43" t="s">
        <v>128</v>
      </c>
      <c r="E35" s="44" t="s">
        <v>120</v>
      </c>
      <c r="F35" s="45" t="s">
        <v>134</v>
      </c>
      <c r="G35" s="50" t="s">
        <v>99</v>
      </c>
      <c r="H35" s="57">
        <v>25</v>
      </c>
      <c r="I35" s="57">
        <v>25</v>
      </c>
    </row>
    <row r="36" spans="1:9" ht="12.75" hidden="1">
      <c r="A36" s="48"/>
      <c r="B36" s="41"/>
      <c r="C36" s="42"/>
      <c r="D36" s="43"/>
      <c r="E36" s="44"/>
      <c r="F36" s="45"/>
      <c r="G36" s="50"/>
      <c r="H36" s="57"/>
      <c r="I36" s="57"/>
    </row>
    <row r="37" spans="1:9" ht="26.25" customHeight="1" hidden="1">
      <c r="A37" s="52" t="s">
        <v>137</v>
      </c>
      <c r="B37" s="41" t="s">
        <v>72</v>
      </c>
      <c r="C37" s="42" t="s">
        <v>77</v>
      </c>
      <c r="D37" s="43" t="s">
        <v>128</v>
      </c>
      <c r="E37" s="44" t="s">
        <v>120</v>
      </c>
      <c r="F37" s="45" t="s">
        <v>134</v>
      </c>
      <c r="G37" s="50" t="s">
        <v>351</v>
      </c>
      <c r="H37" s="51">
        <f>H38</f>
        <v>0</v>
      </c>
      <c r="I37" s="51">
        <f>I38</f>
        <v>0</v>
      </c>
    </row>
    <row r="38" spans="1:9" ht="55.5" customHeight="1" hidden="1">
      <c r="A38" s="52" t="s">
        <v>139</v>
      </c>
      <c r="B38" s="41" t="s">
        <v>72</v>
      </c>
      <c r="C38" s="42" t="s">
        <v>77</v>
      </c>
      <c r="D38" s="43" t="s">
        <v>128</v>
      </c>
      <c r="E38" s="44" t="s">
        <v>120</v>
      </c>
      <c r="F38" s="45" t="s">
        <v>134</v>
      </c>
      <c r="G38" s="50" t="s">
        <v>351</v>
      </c>
      <c r="H38" s="57">
        <f>H39+H41+H43+H45</f>
        <v>0</v>
      </c>
      <c r="I38" s="57">
        <f>I39+I41+I43+I45</f>
        <v>0</v>
      </c>
    </row>
    <row r="39" spans="1:9" ht="36" customHeight="1" hidden="1">
      <c r="A39" s="375" t="s">
        <v>352</v>
      </c>
      <c r="B39" s="41" t="s">
        <v>72</v>
      </c>
      <c r="C39" s="42" t="s">
        <v>77</v>
      </c>
      <c r="D39" s="43" t="s">
        <v>128</v>
      </c>
      <c r="E39" s="44" t="s">
        <v>120</v>
      </c>
      <c r="F39" s="45" t="s">
        <v>134</v>
      </c>
      <c r="G39" s="50" t="s">
        <v>351</v>
      </c>
      <c r="H39" s="57">
        <f>H40</f>
        <v>0</v>
      </c>
      <c r="I39" s="57">
        <f>I40</f>
        <v>0</v>
      </c>
    </row>
    <row r="40" spans="1:9" ht="21" customHeight="1" hidden="1">
      <c r="A40" s="48" t="s">
        <v>137</v>
      </c>
      <c r="B40" s="41" t="s">
        <v>72</v>
      </c>
      <c r="C40" s="42" t="s">
        <v>77</v>
      </c>
      <c r="D40" s="43" t="s">
        <v>128</v>
      </c>
      <c r="E40" s="44" t="s">
        <v>120</v>
      </c>
      <c r="F40" s="45" t="s">
        <v>134</v>
      </c>
      <c r="G40" s="50" t="s">
        <v>351</v>
      </c>
      <c r="H40" s="57"/>
      <c r="I40" s="57"/>
    </row>
    <row r="41" spans="1:9" ht="47.25" customHeight="1" hidden="1">
      <c r="A41" s="375" t="s">
        <v>353</v>
      </c>
      <c r="B41" s="41" t="s">
        <v>72</v>
      </c>
      <c r="C41" s="42" t="s">
        <v>77</v>
      </c>
      <c r="D41" s="43" t="s">
        <v>128</v>
      </c>
      <c r="E41" s="44" t="s">
        <v>120</v>
      </c>
      <c r="F41" s="45" t="s">
        <v>134</v>
      </c>
      <c r="G41" s="50" t="s">
        <v>351</v>
      </c>
      <c r="H41" s="57">
        <f>H42</f>
        <v>0</v>
      </c>
      <c r="I41" s="57">
        <f>I42</f>
        <v>0</v>
      </c>
    </row>
    <row r="42" spans="1:9" ht="18" customHeight="1" hidden="1">
      <c r="A42" s="48" t="s">
        <v>137</v>
      </c>
      <c r="B42" s="41" t="s">
        <v>72</v>
      </c>
      <c r="C42" s="42" t="s">
        <v>77</v>
      </c>
      <c r="D42" s="43" t="s">
        <v>128</v>
      </c>
      <c r="E42" s="44" t="s">
        <v>120</v>
      </c>
      <c r="F42" s="45" t="s">
        <v>134</v>
      </c>
      <c r="G42" s="50" t="s">
        <v>351</v>
      </c>
      <c r="H42" s="57"/>
      <c r="I42" s="57"/>
    </row>
    <row r="43" spans="1:9" ht="27" customHeight="1" hidden="1">
      <c r="A43" s="59" t="s">
        <v>354</v>
      </c>
      <c r="B43" s="41" t="s">
        <v>72</v>
      </c>
      <c r="C43" s="42" t="s">
        <v>77</v>
      </c>
      <c r="D43" s="43" t="s">
        <v>128</v>
      </c>
      <c r="E43" s="44" t="s">
        <v>120</v>
      </c>
      <c r="F43" s="45" t="s">
        <v>134</v>
      </c>
      <c r="G43" s="50" t="s">
        <v>351</v>
      </c>
      <c r="H43" s="57">
        <f>H44</f>
        <v>0</v>
      </c>
      <c r="I43" s="57">
        <f>I44</f>
        <v>0</v>
      </c>
    </row>
    <row r="44" spans="1:9" ht="21" customHeight="1" hidden="1">
      <c r="A44" s="48" t="s">
        <v>137</v>
      </c>
      <c r="B44" s="41" t="s">
        <v>72</v>
      </c>
      <c r="C44" s="42" t="s">
        <v>77</v>
      </c>
      <c r="D44" s="43" t="s">
        <v>128</v>
      </c>
      <c r="E44" s="44" t="s">
        <v>120</v>
      </c>
      <c r="F44" s="45" t="s">
        <v>134</v>
      </c>
      <c r="G44" s="50" t="s">
        <v>351</v>
      </c>
      <c r="H44" s="57"/>
      <c r="I44" s="57"/>
    </row>
    <row r="45" spans="1:9" ht="40.5" customHeight="1" hidden="1">
      <c r="A45" s="59" t="s">
        <v>355</v>
      </c>
      <c r="B45" s="41" t="s">
        <v>72</v>
      </c>
      <c r="C45" s="42" t="s">
        <v>77</v>
      </c>
      <c r="D45" s="43" t="s">
        <v>128</v>
      </c>
      <c r="E45" s="44" t="s">
        <v>120</v>
      </c>
      <c r="F45" s="45" t="s">
        <v>134</v>
      </c>
      <c r="G45" s="50" t="s">
        <v>351</v>
      </c>
      <c r="H45" s="57">
        <f>H46</f>
        <v>0</v>
      </c>
      <c r="I45" s="57">
        <f>I46</f>
        <v>0</v>
      </c>
    </row>
    <row r="46" spans="1:9" ht="19.5" customHeight="1" hidden="1">
      <c r="A46" s="48" t="s">
        <v>137</v>
      </c>
      <c r="B46" s="41" t="s">
        <v>72</v>
      </c>
      <c r="C46" s="42" t="s">
        <v>77</v>
      </c>
      <c r="D46" s="43" t="s">
        <v>128</v>
      </c>
      <c r="E46" s="44" t="s">
        <v>120</v>
      </c>
      <c r="F46" s="45" t="s">
        <v>134</v>
      </c>
      <c r="G46" s="50" t="s">
        <v>351</v>
      </c>
      <c r="H46" s="57"/>
      <c r="I46" s="57"/>
    </row>
    <row r="47" spans="1:9" ht="39.75" customHeight="1" hidden="1">
      <c r="A47" s="28" t="s">
        <v>100</v>
      </c>
      <c r="B47" s="41" t="s">
        <v>72</v>
      </c>
      <c r="C47" s="42" t="s">
        <v>77</v>
      </c>
      <c r="D47" s="43" t="s">
        <v>128</v>
      </c>
      <c r="E47" s="44" t="s">
        <v>120</v>
      </c>
      <c r="F47" s="45" t="s">
        <v>134</v>
      </c>
      <c r="G47" s="50" t="s">
        <v>351</v>
      </c>
      <c r="H47" s="399">
        <f>H48</f>
        <v>0</v>
      </c>
      <c r="I47" s="399">
        <f>I48</f>
        <v>0</v>
      </c>
    </row>
    <row r="48" spans="1:9" ht="19.5" customHeight="1" hidden="1">
      <c r="A48" s="52" t="s">
        <v>137</v>
      </c>
      <c r="B48" s="41" t="s">
        <v>72</v>
      </c>
      <c r="C48" s="42" t="s">
        <v>77</v>
      </c>
      <c r="D48" s="43" t="s">
        <v>128</v>
      </c>
      <c r="E48" s="44" t="s">
        <v>120</v>
      </c>
      <c r="F48" s="45" t="s">
        <v>134</v>
      </c>
      <c r="G48" s="50" t="s">
        <v>351</v>
      </c>
      <c r="H48" s="51">
        <f>H49</f>
        <v>0</v>
      </c>
      <c r="I48" s="51">
        <f>I49</f>
        <v>0</v>
      </c>
    </row>
    <row r="49" spans="1:9" ht="52.5" customHeight="1" hidden="1">
      <c r="A49" s="52" t="s">
        <v>139</v>
      </c>
      <c r="B49" s="41" t="s">
        <v>72</v>
      </c>
      <c r="C49" s="42" t="s">
        <v>77</v>
      </c>
      <c r="D49" s="43" t="s">
        <v>128</v>
      </c>
      <c r="E49" s="44" t="s">
        <v>120</v>
      </c>
      <c r="F49" s="45" t="s">
        <v>134</v>
      </c>
      <c r="G49" s="50" t="s">
        <v>351</v>
      </c>
      <c r="H49" s="60">
        <f>H50+H52</f>
        <v>0</v>
      </c>
      <c r="I49" s="60">
        <f>I50+I52</f>
        <v>0</v>
      </c>
    </row>
    <row r="50" spans="1:9" ht="29.25" customHeight="1" hidden="1">
      <c r="A50" s="376" t="s">
        <v>356</v>
      </c>
      <c r="B50" s="41" t="s">
        <v>72</v>
      </c>
      <c r="C50" s="42" t="s">
        <v>77</v>
      </c>
      <c r="D50" s="43" t="s">
        <v>128</v>
      </c>
      <c r="E50" s="44" t="s">
        <v>120</v>
      </c>
      <c r="F50" s="45" t="s">
        <v>134</v>
      </c>
      <c r="G50" s="50" t="s">
        <v>351</v>
      </c>
      <c r="H50" s="60">
        <f>H51</f>
        <v>0</v>
      </c>
      <c r="I50" s="60">
        <f>I51</f>
        <v>0</v>
      </c>
    </row>
    <row r="51" spans="1:9" ht="24" customHeight="1" hidden="1">
      <c r="A51" s="48" t="s">
        <v>137</v>
      </c>
      <c r="B51" s="41" t="s">
        <v>72</v>
      </c>
      <c r="C51" s="42" t="s">
        <v>77</v>
      </c>
      <c r="D51" s="43" t="s">
        <v>128</v>
      </c>
      <c r="E51" s="44" t="s">
        <v>120</v>
      </c>
      <c r="F51" s="45" t="s">
        <v>134</v>
      </c>
      <c r="G51" s="50" t="s">
        <v>351</v>
      </c>
      <c r="H51" s="60"/>
      <c r="I51" s="60"/>
    </row>
    <row r="52" spans="1:9" ht="36.75" customHeight="1" hidden="1">
      <c r="A52" s="375" t="s">
        <v>357</v>
      </c>
      <c r="B52" s="41" t="s">
        <v>72</v>
      </c>
      <c r="C52" s="42" t="s">
        <v>77</v>
      </c>
      <c r="D52" s="43" t="s">
        <v>128</v>
      </c>
      <c r="E52" s="44" t="s">
        <v>120</v>
      </c>
      <c r="F52" s="45" t="s">
        <v>134</v>
      </c>
      <c r="G52" s="50" t="s">
        <v>351</v>
      </c>
      <c r="H52" s="60">
        <f>H53</f>
        <v>0</v>
      </c>
      <c r="I52" s="60">
        <f>I53</f>
        <v>0</v>
      </c>
    </row>
    <row r="53" spans="1:9" ht="29.25" customHeight="1" hidden="1">
      <c r="A53" s="48" t="s">
        <v>137</v>
      </c>
      <c r="B53" s="41" t="s">
        <v>72</v>
      </c>
      <c r="C53" s="42" t="s">
        <v>77</v>
      </c>
      <c r="D53" s="43" t="s">
        <v>128</v>
      </c>
      <c r="E53" s="44" t="s">
        <v>120</v>
      </c>
      <c r="F53" s="45" t="s">
        <v>134</v>
      </c>
      <c r="G53" s="50" t="s">
        <v>351</v>
      </c>
      <c r="H53" s="60"/>
      <c r="I53" s="60"/>
    </row>
    <row r="54" spans="1:9" ht="1.5" customHeight="1" hidden="1">
      <c r="A54" s="61" t="s">
        <v>358</v>
      </c>
      <c r="B54" s="41" t="s">
        <v>72</v>
      </c>
      <c r="C54" s="42" t="s">
        <v>77</v>
      </c>
      <c r="D54" s="43" t="s">
        <v>128</v>
      </c>
      <c r="E54" s="44" t="s">
        <v>120</v>
      </c>
      <c r="F54" s="45" t="s">
        <v>134</v>
      </c>
      <c r="G54" s="50" t="s">
        <v>351</v>
      </c>
      <c r="H54" s="51">
        <f aca="true" t="shared" si="1" ref="H54:I56">H55</f>
        <v>0</v>
      </c>
      <c r="I54" s="51">
        <f t="shared" si="1"/>
        <v>0</v>
      </c>
    </row>
    <row r="55" spans="1:9" ht="33" customHeight="1" hidden="1">
      <c r="A55" s="52" t="s">
        <v>359</v>
      </c>
      <c r="B55" s="41" t="s">
        <v>72</v>
      </c>
      <c r="C55" s="42" t="s">
        <v>77</v>
      </c>
      <c r="D55" s="43" t="s">
        <v>128</v>
      </c>
      <c r="E55" s="44" t="s">
        <v>120</v>
      </c>
      <c r="F55" s="45" t="s">
        <v>134</v>
      </c>
      <c r="G55" s="50" t="s">
        <v>351</v>
      </c>
      <c r="H55" s="51">
        <f t="shared" si="1"/>
        <v>0</v>
      </c>
      <c r="I55" s="51">
        <f t="shared" si="1"/>
        <v>0</v>
      </c>
    </row>
    <row r="56" spans="1:9" ht="47.25" customHeight="1" hidden="1">
      <c r="A56" s="55" t="s">
        <v>360</v>
      </c>
      <c r="B56" s="41" t="s">
        <v>72</v>
      </c>
      <c r="C56" s="42" t="s">
        <v>77</v>
      </c>
      <c r="D56" s="43" t="s">
        <v>128</v>
      </c>
      <c r="E56" s="44" t="s">
        <v>120</v>
      </c>
      <c r="F56" s="45" t="s">
        <v>134</v>
      </c>
      <c r="G56" s="50" t="s">
        <v>351</v>
      </c>
      <c r="H56" s="57">
        <f t="shared" si="1"/>
        <v>0</v>
      </c>
      <c r="I56" s="57">
        <f t="shared" si="1"/>
        <v>0</v>
      </c>
    </row>
    <row r="57" spans="1:9" ht="58.5" customHeight="1" hidden="1">
      <c r="A57" s="55" t="s">
        <v>361</v>
      </c>
      <c r="B57" s="41" t="s">
        <v>72</v>
      </c>
      <c r="C57" s="42" t="s">
        <v>77</v>
      </c>
      <c r="D57" s="43" t="s">
        <v>128</v>
      </c>
      <c r="E57" s="44" t="s">
        <v>120</v>
      </c>
      <c r="F57" s="45" t="s">
        <v>134</v>
      </c>
      <c r="G57" s="50" t="s">
        <v>351</v>
      </c>
      <c r="H57" s="57">
        <v>0</v>
      </c>
      <c r="I57" s="57">
        <v>0</v>
      </c>
    </row>
    <row r="58" spans="1:9" ht="14.25" customHeight="1">
      <c r="A58" s="61" t="s">
        <v>61</v>
      </c>
      <c r="B58" s="29" t="s">
        <v>140</v>
      </c>
      <c r="C58" s="30" t="s">
        <v>141</v>
      </c>
      <c r="D58" s="43"/>
      <c r="E58" s="44"/>
      <c r="F58" s="45"/>
      <c r="G58" s="56"/>
      <c r="H58" s="51">
        <f aca="true" t="shared" si="2" ref="H58:I61">H59</f>
        <v>30</v>
      </c>
      <c r="I58" s="51">
        <f t="shared" si="2"/>
        <v>30</v>
      </c>
    </row>
    <row r="59" spans="1:9" ht="20.25" customHeight="1">
      <c r="A59" s="52" t="s">
        <v>61</v>
      </c>
      <c r="B59" s="34" t="s">
        <v>72</v>
      </c>
      <c r="C59" s="35" t="s">
        <v>141</v>
      </c>
      <c r="D59" s="36" t="s">
        <v>142</v>
      </c>
      <c r="E59" s="37" t="s">
        <v>169</v>
      </c>
      <c r="F59" s="38" t="s">
        <v>170</v>
      </c>
      <c r="G59" s="53"/>
      <c r="H59" s="51">
        <f t="shared" si="2"/>
        <v>30</v>
      </c>
      <c r="I59" s="51">
        <f t="shared" si="2"/>
        <v>30</v>
      </c>
    </row>
    <row r="60" spans="1:9" ht="27.75" customHeight="1">
      <c r="A60" s="52" t="s">
        <v>62</v>
      </c>
      <c r="B60" s="41" t="s">
        <v>72</v>
      </c>
      <c r="C60" s="42" t="s">
        <v>141</v>
      </c>
      <c r="D60" s="43" t="s">
        <v>142</v>
      </c>
      <c r="E60" s="44" t="s">
        <v>129</v>
      </c>
      <c r="F60" s="45" t="s">
        <v>170</v>
      </c>
      <c r="G60" s="56"/>
      <c r="H60" s="57">
        <f t="shared" si="2"/>
        <v>30</v>
      </c>
      <c r="I60" s="57">
        <f t="shared" si="2"/>
        <v>30</v>
      </c>
    </row>
    <row r="61" spans="1:9" ht="36.75" customHeight="1">
      <c r="A61" s="62" t="s">
        <v>143</v>
      </c>
      <c r="B61" s="41" t="s">
        <v>72</v>
      </c>
      <c r="C61" s="42" t="s">
        <v>141</v>
      </c>
      <c r="D61" s="43" t="s">
        <v>142</v>
      </c>
      <c r="E61" s="44" t="s">
        <v>129</v>
      </c>
      <c r="F61" s="45" t="s">
        <v>144</v>
      </c>
      <c r="G61" s="56"/>
      <c r="H61" s="57">
        <f t="shared" si="2"/>
        <v>30</v>
      </c>
      <c r="I61" s="57">
        <f t="shared" si="2"/>
        <v>30</v>
      </c>
    </row>
    <row r="62" spans="1:9" ht="21" customHeight="1">
      <c r="A62" s="48" t="s">
        <v>36</v>
      </c>
      <c r="B62" s="41" t="s">
        <v>72</v>
      </c>
      <c r="C62" s="42" t="s">
        <v>141</v>
      </c>
      <c r="D62" s="43" t="s">
        <v>142</v>
      </c>
      <c r="E62" s="44" t="s">
        <v>129</v>
      </c>
      <c r="F62" s="45" t="s">
        <v>144</v>
      </c>
      <c r="G62" s="56" t="s">
        <v>35</v>
      </c>
      <c r="H62" s="57">
        <v>30</v>
      </c>
      <c r="I62" s="57">
        <v>30</v>
      </c>
    </row>
    <row r="63" spans="1:9" ht="25.5" customHeight="1">
      <c r="A63" s="61" t="s">
        <v>84</v>
      </c>
      <c r="B63" s="29" t="s">
        <v>72</v>
      </c>
      <c r="C63" s="30" t="s">
        <v>104</v>
      </c>
      <c r="D63" s="43"/>
      <c r="E63" s="44"/>
      <c r="F63" s="45"/>
      <c r="G63" s="56"/>
      <c r="H63" s="51">
        <f>H64</f>
        <v>46.6</v>
      </c>
      <c r="I63" s="51">
        <f>I64</f>
        <v>46.7</v>
      </c>
    </row>
    <row r="64" spans="1:9" ht="22.5" customHeight="1">
      <c r="A64" s="52" t="s">
        <v>137</v>
      </c>
      <c r="B64" s="34" t="s">
        <v>72</v>
      </c>
      <c r="C64" s="35" t="s">
        <v>104</v>
      </c>
      <c r="D64" s="36" t="s">
        <v>138</v>
      </c>
      <c r="E64" s="37"/>
      <c r="F64" s="38" t="s">
        <v>170</v>
      </c>
      <c r="G64" s="53"/>
      <c r="H64" s="51">
        <f aca="true" t="shared" si="3" ref="H64:I66">H65</f>
        <v>46.6</v>
      </c>
      <c r="I64" s="51">
        <f t="shared" si="3"/>
        <v>46.7</v>
      </c>
    </row>
    <row r="65" spans="1:9" ht="53.25" customHeight="1">
      <c r="A65" s="52" t="s">
        <v>146</v>
      </c>
      <c r="B65" s="34" t="s">
        <v>72</v>
      </c>
      <c r="C65" s="35" t="s">
        <v>104</v>
      </c>
      <c r="D65" s="36" t="s">
        <v>138</v>
      </c>
      <c r="E65" s="37" t="s">
        <v>147</v>
      </c>
      <c r="F65" s="45" t="s">
        <v>170</v>
      </c>
      <c r="G65" s="56"/>
      <c r="H65" s="51">
        <f t="shared" si="3"/>
        <v>46.6</v>
      </c>
      <c r="I65" s="51">
        <f t="shared" si="3"/>
        <v>46.7</v>
      </c>
    </row>
    <row r="66" spans="1:9" ht="50.25" customHeight="1">
      <c r="A66" s="59" t="s">
        <v>181</v>
      </c>
      <c r="B66" s="41" t="s">
        <v>72</v>
      </c>
      <c r="C66" s="42" t="s">
        <v>104</v>
      </c>
      <c r="D66" s="43" t="s">
        <v>138</v>
      </c>
      <c r="E66" s="44" t="s">
        <v>147</v>
      </c>
      <c r="F66" s="45" t="s">
        <v>148</v>
      </c>
      <c r="G66" s="63"/>
      <c r="H66" s="57">
        <f t="shared" si="3"/>
        <v>46.6</v>
      </c>
      <c r="I66" s="57">
        <f t="shared" si="3"/>
        <v>46.7</v>
      </c>
    </row>
    <row r="67" spans="1:9" ht="61.5" customHeight="1">
      <c r="A67" s="48" t="s">
        <v>45</v>
      </c>
      <c r="B67" s="41" t="s">
        <v>72</v>
      </c>
      <c r="C67" s="42" t="s">
        <v>104</v>
      </c>
      <c r="D67" s="43" t="s">
        <v>138</v>
      </c>
      <c r="E67" s="44" t="s">
        <v>147</v>
      </c>
      <c r="F67" s="45" t="s">
        <v>148</v>
      </c>
      <c r="G67" s="63" t="s">
        <v>44</v>
      </c>
      <c r="H67" s="57">
        <v>46.6</v>
      </c>
      <c r="I67" s="57">
        <v>46.7</v>
      </c>
    </row>
    <row r="68" spans="1:9" ht="0.75" customHeight="1">
      <c r="A68" s="52" t="s">
        <v>145</v>
      </c>
      <c r="B68" s="34" t="s">
        <v>72</v>
      </c>
      <c r="C68" s="35">
        <v>13</v>
      </c>
      <c r="D68" s="36">
        <v>13</v>
      </c>
      <c r="E68" s="37" t="s">
        <v>169</v>
      </c>
      <c r="F68" s="38" t="s">
        <v>170</v>
      </c>
      <c r="G68" s="53"/>
      <c r="H68" s="51">
        <f aca="true" t="shared" si="4" ref="H68:I70">H69</f>
        <v>0</v>
      </c>
      <c r="I68" s="51">
        <f t="shared" si="4"/>
        <v>0</v>
      </c>
    </row>
    <row r="69" spans="1:9" ht="63" customHeight="1" hidden="1">
      <c r="A69" s="28" t="s">
        <v>149</v>
      </c>
      <c r="B69" s="34" t="s">
        <v>72</v>
      </c>
      <c r="C69" s="35" t="s">
        <v>104</v>
      </c>
      <c r="D69" s="36" t="s">
        <v>104</v>
      </c>
      <c r="E69" s="37" t="s">
        <v>129</v>
      </c>
      <c r="F69" s="45" t="s">
        <v>170</v>
      </c>
      <c r="G69" s="64"/>
      <c r="H69" s="400">
        <f t="shared" si="4"/>
        <v>0</v>
      </c>
      <c r="I69" s="400">
        <f t="shared" si="4"/>
        <v>0</v>
      </c>
    </row>
    <row r="70" spans="1:9" ht="74.25" customHeight="1" hidden="1">
      <c r="A70" s="66" t="s">
        <v>151</v>
      </c>
      <c r="B70" s="41" t="s">
        <v>72</v>
      </c>
      <c r="C70" s="42" t="s">
        <v>104</v>
      </c>
      <c r="D70" s="43" t="s">
        <v>104</v>
      </c>
      <c r="E70" s="44" t="s">
        <v>129</v>
      </c>
      <c r="F70" s="45" t="s">
        <v>150</v>
      </c>
      <c r="G70" s="63"/>
      <c r="H70" s="400">
        <f t="shared" si="4"/>
        <v>0</v>
      </c>
      <c r="I70" s="400">
        <f t="shared" si="4"/>
        <v>0</v>
      </c>
    </row>
    <row r="71" spans="1:9" ht="35.25" customHeight="1" hidden="1">
      <c r="A71" s="48" t="s">
        <v>135</v>
      </c>
      <c r="B71" s="41" t="s">
        <v>72</v>
      </c>
      <c r="C71" s="42" t="s">
        <v>104</v>
      </c>
      <c r="D71" s="43" t="s">
        <v>104</v>
      </c>
      <c r="E71" s="44" t="s">
        <v>129</v>
      </c>
      <c r="F71" s="45" t="s">
        <v>150</v>
      </c>
      <c r="G71" s="63" t="s">
        <v>136</v>
      </c>
      <c r="H71" s="400"/>
      <c r="I71" s="400"/>
    </row>
    <row r="72" spans="1:9" ht="30" customHeight="1">
      <c r="A72" s="20" t="s">
        <v>79</v>
      </c>
      <c r="B72" s="78" t="s">
        <v>75</v>
      </c>
      <c r="C72" s="78" t="s">
        <v>69</v>
      </c>
      <c r="D72" s="79"/>
      <c r="E72" s="80"/>
      <c r="F72" s="81" t="s">
        <v>70</v>
      </c>
      <c r="G72" s="26" t="s">
        <v>68</v>
      </c>
      <c r="H72" s="396">
        <f aca="true" t="shared" si="5" ref="H72:I75">H73</f>
        <v>270.6</v>
      </c>
      <c r="I72" s="396">
        <f t="shared" si="5"/>
        <v>258.6</v>
      </c>
    </row>
    <row r="73" spans="1:9" ht="28.5" customHeight="1">
      <c r="A73" s="82" t="s">
        <v>63</v>
      </c>
      <c r="B73" s="78" t="s">
        <v>75</v>
      </c>
      <c r="C73" s="83" t="s">
        <v>73</v>
      </c>
      <c r="D73" s="84"/>
      <c r="E73" s="85"/>
      <c r="F73" s="86" t="s">
        <v>70</v>
      </c>
      <c r="G73" s="26" t="s">
        <v>68</v>
      </c>
      <c r="H73" s="396">
        <f t="shared" si="5"/>
        <v>270.6</v>
      </c>
      <c r="I73" s="396">
        <f t="shared" si="5"/>
        <v>258.6</v>
      </c>
    </row>
    <row r="74" spans="1:9" ht="18.75" customHeight="1">
      <c r="A74" s="52" t="s">
        <v>166</v>
      </c>
      <c r="B74" s="34" t="s">
        <v>75</v>
      </c>
      <c r="C74" s="35" t="s">
        <v>73</v>
      </c>
      <c r="D74" s="36" t="s">
        <v>113</v>
      </c>
      <c r="E74" s="37" t="s">
        <v>169</v>
      </c>
      <c r="F74" s="38" t="s">
        <v>170</v>
      </c>
      <c r="G74" s="53"/>
      <c r="H74" s="51">
        <f t="shared" si="5"/>
        <v>270.6</v>
      </c>
      <c r="I74" s="51">
        <f t="shared" si="5"/>
        <v>258.6</v>
      </c>
    </row>
    <row r="75" spans="1:9" ht="25.5" customHeight="1">
      <c r="A75" s="48" t="s">
        <v>167</v>
      </c>
      <c r="B75" s="41" t="s">
        <v>75</v>
      </c>
      <c r="C75" s="42" t="s">
        <v>73</v>
      </c>
      <c r="D75" s="79" t="s">
        <v>113</v>
      </c>
      <c r="E75" s="80" t="s">
        <v>171</v>
      </c>
      <c r="F75" s="81" t="s">
        <v>170</v>
      </c>
      <c r="G75" s="87"/>
      <c r="H75" s="400">
        <f t="shared" si="5"/>
        <v>270.6</v>
      </c>
      <c r="I75" s="400">
        <f t="shared" si="5"/>
        <v>258.6</v>
      </c>
    </row>
    <row r="76" spans="1:9" ht="60.75" customHeight="1">
      <c r="A76" s="48" t="s">
        <v>168</v>
      </c>
      <c r="B76" s="41" t="s">
        <v>75</v>
      </c>
      <c r="C76" s="42" t="s">
        <v>73</v>
      </c>
      <c r="D76" s="79" t="s">
        <v>113</v>
      </c>
      <c r="E76" s="80" t="s">
        <v>171</v>
      </c>
      <c r="F76" s="81" t="s">
        <v>172</v>
      </c>
      <c r="G76" s="87"/>
      <c r="H76" s="60">
        <f>H77+H78</f>
        <v>270.6</v>
      </c>
      <c r="I76" s="60">
        <f>I77+I78</f>
        <v>258.6</v>
      </c>
    </row>
    <row r="77" spans="1:9" ht="75.75" customHeight="1">
      <c r="A77" s="55" t="s">
        <v>123</v>
      </c>
      <c r="B77" s="41" t="s">
        <v>75</v>
      </c>
      <c r="C77" s="42" t="s">
        <v>73</v>
      </c>
      <c r="D77" s="79" t="s">
        <v>113</v>
      </c>
      <c r="E77" s="80" t="s">
        <v>171</v>
      </c>
      <c r="F77" s="81" t="s">
        <v>172</v>
      </c>
      <c r="G77" s="87" t="s">
        <v>41</v>
      </c>
      <c r="H77" s="60">
        <v>163.8</v>
      </c>
      <c r="I77" s="60">
        <v>163.8</v>
      </c>
    </row>
    <row r="78" spans="1:9" ht="43.5" customHeight="1">
      <c r="A78" s="58" t="s">
        <v>43</v>
      </c>
      <c r="B78" s="41" t="s">
        <v>75</v>
      </c>
      <c r="C78" s="42" t="s">
        <v>73</v>
      </c>
      <c r="D78" s="79" t="s">
        <v>113</v>
      </c>
      <c r="E78" s="80" t="s">
        <v>171</v>
      </c>
      <c r="F78" s="81" t="s">
        <v>172</v>
      </c>
      <c r="G78" s="87" t="s">
        <v>42</v>
      </c>
      <c r="H78" s="60">
        <v>106.8</v>
      </c>
      <c r="I78" s="60">
        <v>94.8</v>
      </c>
    </row>
    <row r="79" spans="1:9" ht="36.75" customHeight="1">
      <c r="A79" s="20" t="s">
        <v>80</v>
      </c>
      <c r="B79" s="78" t="s">
        <v>78</v>
      </c>
      <c r="C79" s="78" t="s">
        <v>69</v>
      </c>
      <c r="D79" s="108"/>
      <c r="E79" s="108"/>
      <c r="F79" s="108" t="s">
        <v>70</v>
      </c>
      <c r="G79" s="26" t="s">
        <v>68</v>
      </c>
      <c r="H79" s="401">
        <f>H80+H100+H122+H138</f>
        <v>1094.2</v>
      </c>
      <c r="I79" s="401">
        <f>I80+I100+I122+I138</f>
        <v>1016</v>
      </c>
    </row>
    <row r="80" spans="1:9" ht="21" customHeight="1">
      <c r="A80" s="78" t="s">
        <v>81</v>
      </c>
      <c r="B80" s="78" t="s">
        <v>78</v>
      </c>
      <c r="C80" s="78" t="s">
        <v>72</v>
      </c>
      <c r="D80" s="108"/>
      <c r="E80" s="108"/>
      <c r="F80" s="108" t="s">
        <v>70</v>
      </c>
      <c r="G80" s="26" t="s">
        <v>68</v>
      </c>
      <c r="H80" s="396">
        <f>H81</f>
        <v>194.7</v>
      </c>
      <c r="I80" s="396">
        <f>I81</f>
        <v>194.7</v>
      </c>
    </row>
    <row r="81" spans="1:9" ht="49.5" customHeight="1">
      <c r="A81" s="52" t="s">
        <v>189</v>
      </c>
      <c r="B81" s="34" t="s">
        <v>78</v>
      </c>
      <c r="C81" s="35" t="s">
        <v>72</v>
      </c>
      <c r="D81" s="36" t="s">
        <v>73</v>
      </c>
      <c r="E81" s="37" t="s">
        <v>169</v>
      </c>
      <c r="F81" s="38" t="s">
        <v>170</v>
      </c>
      <c r="G81" s="53"/>
      <c r="H81" s="51">
        <f>H82+H89+H92+H97</f>
        <v>194.7</v>
      </c>
      <c r="I81" s="51">
        <f>I82+I89+I92+I97</f>
        <v>194.7</v>
      </c>
    </row>
    <row r="82" spans="1:9" ht="82.5" customHeight="1">
      <c r="A82" s="105" t="s">
        <v>190</v>
      </c>
      <c r="B82" s="103" t="s">
        <v>78</v>
      </c>
      <c r="C82" s="103" t="s">
        <v>72</v>
      </c>
      <c r="D82" s="36" t="s">
        <v>73</v>
      </c>
      <c r="E82" s="37" t="s">
        <v>129</v>
      </c>
      <c r="F82" s="38" t="s">
        <v>170</v>
      </c>
      <c r="G82" s="26"/>
      <c r="H82" s="94">
        <f>H83+H85+H87</f>
        <v>194.7</v>
      </c>
      <c r="I82" s="94">
        <f>I83+I85+I87</f>
        <v>194.7</v>
      </c>
    </row>
    <row r="83" spans="1:9" ht="96" customHeight="1">
      <c r="A83" s="106" t="s">
        <v>362</v>
      </c>
      <c r="B83" s="107" t="s">
        <v>78</v>
      </c>
      <c r="C83" s="107" t="s">
        <v>72</v>
      </c>
      <c r="D83" s="43" t="s">
        <v>73</v>
      </c>
      <c r="E83" s="44" t="s">
        <v>129</v>
      </c>
      <c r="F83" s="45" t="s">
        <v>48</v>
      </c>
      <c r="G83" s="96"/>
      <c r="H83" s="91">
        <f>H84</f>
        <v>194.7</v>
      </c>
      <c r="I83" s="91">
        <f>I84</f>
        <v>194.7</v>
      </c>
    </row>
    <row r="84" spans="1:9" ht="32.25" customHeight="1">
      <c r="A84" s="58" t="s">
        <v>43</v>
      </c>
      <c r="B84" s="107" t="s">
        <v>78</v>
      </c>
      <c r="C84" s="107" t="s">
        <v>72</v>
      </c>
      <c r="D84" s="43" t="s">
        <v>73</v>
      </c>
      <c r="E84" s="44" t="s">
        <v>129</v>
      </c>
      <c r="F84" s="45" t="s">
        <v>48</v>
      </c>
      <c r="G84" s="96">
        <v>240</v>
      </c>
      <c r="H84" s="91">
        <v>194.7</v>
      </c>
      <c r="I84" s="91">
        <v>194.7</v>
      </c>
    </row>
    <row r="85" spans="1:9" ht="51" customHeight="1">
      <c r="A85" s="106" t="s">
        <v>363</v>
      </c>
      <c r="B85" s="107" t="s">
        <v>78</v>
      </c>
      <c r="C85" s="107" t="s">
        <v>72</v>
      </c>
      <c r="D85" s="43" t="s">
        <v>73</v>
      </c>
      <c r="E85" s="44" t="s">
        <v>129</v>
      </c>
      <c r="F85" s="45" t="s">
        <v>364</v>
      </c>
      <c r="G85" s="96"/>
      <c r="H85" s="91">
        <f>H86</f>
        <v>0</v>
      </c>
      <c r="I85" s="91">
        <f>I86</f>
        <v>0</v>
      </c>
    </row>
    <row r="86" spans="1:9" ht="53.25" customHeight="1" hidden="1">
      <c r="A86" s="48" t="s">
        <v>135</v>
      </c>
      <c r="B86" s="107" t="s">
        <v>78</v>
      </c>
      <c r="C86" s="107" t="s">
        <v>72</v>
      </c>
      <c r="D86" s="43" t="s">
        <v>73</v>
      </c>
      <c r="E86" s="44" t="s">
        <v>129</v>
      </c>
      <c r="F86" s="45" t="s">
        <v>364</v>
      </c>
      <c r="G86" s="96">
        <v>200</v>
      </c>
      <c r="H86" s="91"/>
      <c r="I86" s="91"/>
    </row>
    <row r="87" spans="1:9" ht="72.75" customHeight="1" hidden="1">
      <c r="A87" s="106" t="s">
        <v>365</v>
      </c>
      <c r="B87" s="107" t="s">
        <v>78</v>
      </c>
      <c r="C87" s="107" t="s">
        <v>72</v>
      </c>
      <c r="D87" s="43" t="s">
        <v>73</v>
      </c>
      <c r="E87" s="44" t="s">
        <v>129</v>
      </c>
      <c r="F87" s="45" t="s">
        <v>366</v>
      </c>
      <c r="G87" s="96"/>
      <c r="H87" s="91">
        <f>H88</f>
        <v>0</v>
      </c>
      <c r="I87" s="91">
        <f>I88</f>
        <v>0</v>
      </c>
    </row>
    <row r="88" spans="1:9" ht="34.5" customHeight="1" hidden="1">
      <c r="A88" s="48" t="s">
        <v>135</v>
      </c>
      <c r="B88" s="107" t="s">
        <v>78</v>
      </c>
      <c r="C88" s="107" t="s">
        <v>72</v>
      </c>
      <c r="D88" s="43" t="s">
        <v>73</v>
      </c>
      <c r="E88" s="44" t="s">
        <v>129</v>
      </c>
      <c r="F88" s="45" t="s">
        <v>366</v>
      </c>
      <c r="G88" s="96">
        <v>200</v>
      </c>
      <c r="H88" s="91"/>
      <c r="I88" s="91"/>
    </row>
    <row r="89" spans="1:9" ht="59.25" customHeight="1" hidden="1">
      <c r="A89" s="106" t="s">
        <v>367</v>
      </c>
      <c r="B89" s="107" t="s">
        <v>78</v>
      </c>
      <c r="C89" s="107" t="s">
        <v>72</v>
      </c>
      <c r="D89" s="43" t="s">
        <v>73</v>
      </c>
      <c r="E89" s="44" t="s">
        <v>120</v>
      </c>
      <c r="F89" s="45" t="s">
        <v>170</v>
      </c>
      <c r="G89" s="96"/>
      <c r="H89" s="91">
        <f>H90</f>
        <v>0</v>
      </c>
      <c r="I89" s="91">
        <f>I90</f>
        <v>0</v>
      </c>
    </row>
    <row r="90" spans="1:9" ht="77.25" customHeight="1" hidden="1">
      <c r="A90" s="106" t="s">
        <v>368</v>
      </c>
      <c r="B90" s="107" t="s">
        <v>78</v>
      </c>
      <c r="C90" s="107" t="s">
        <v>72</v>
      </c>
      <c r="D90" s="43" t="s">
        <v>73</v>
      </c>
      <c r="E90" s="44" t="s">
        <v>120</v>
      </c>
      <c r="F90" s="45" t="s">
        <v>364</v>
      </c>
      <c r="G90" s="96"/>
      <c r="H90" s="91">
        <f>H91</f>
        <v>0</v>
      </c>
      <c r="I90" s="91">
        <f>I91</f>
        <v>0</v>
      </c>
    </row>
    <row r="91" spans="1:9" ht="29.25" customHeight="1" hidden="1">
      <c r="A91" s="48" t="s">
        <v>135</v>
      </c>
      <c r="B91" s="107" t="s">
        <v>78</v>
      </c>
      <c r="C91" s="107" t="s">
        <v>72</v>
      </c>
      <c r="D91" s="43" t="s">
        <v>73</v>
      </c>
      <c r="E91" s="44" t="s">
        <v>120</v>
      </c>
      <c r="F91" s="45" t="s">
        <v>364</v>
      </c>
      <c r="G91" s="96">
        <v>200</v>
      </c>
      <c r="H91" s="91"/>
      <c r="I91" s="91"/>
    </row>
    <row r="92" spans="1:9" ht="36" customHeight="1" hidden="1">
      <c r="A92" s="106" t="s">
        <v>369</v>
      </c>
      <c r="B92" s="107" t="s">
        <v>78</v>
      </c>
      <c r="C92" s="107" t="s">
        <v>72</v>
      </c>
      <c r="D92" s="43" t="s">
        <v>73</v>
      </c>
      <c r="E92" s="44" t="s">
        <v>147</v>
      </c>
      <c r="F92" s="45" t="s">
        <v>170</v>
      </c>
      <c r="G92" s="96"/>
      <c r="H92" s="91">
        <f>H93+H95</f>
        <v>0</v>
      </c>
      <c r="I92" s="91">
        <f>I93+I95</f>
        <v>0</v>
      </c>
    </row>
    <row r="93" spans="1:9" ht="71.25" customHeight="1" hidden="1">
      <c r="A93" s="106" t="s">
        <v>370</v>
      </c>
      <c r="B93" s="107" t="s">
        <v>78</v>
      </c>
      <c r="C93" s="107" t="s">
        <v>72</v>
      </c>
      <c r="D93" s="43" t="s">
        <v>73</v>
      </c>
      <c r="E93" s="44" t="s">
        <v>147</v>
      </c>
      <c r="F93" s="45" t="s">
        <v>364</v>
      </c>
      <c r="G93" s="96"/>
      <c r="H93" s="91">
        <f>H94</f>
        <v>0</v>
      </c>
      <c r="I93" s="91">
        <f>I94</f>
        <v>0</v>
      </c>
    </row>
    <row r="94" spans="1:9" ht="0.75" customHeight="1" hidden="1">
      <c r="A94" s="48" t="s">
        <v>135</v>
      </c>
      <c r="B94" s="107" t="s">
        <v>78</v>
      </c>
      <c r="C94" s="107" t="s">
        <v>72</v>
      </c>
      <c r="D94" s="43" t="s">
        <v>73</v>
      </c>
      <c r="E94" s="44" t="s">
        <v>147</v>
      </c>
      <c r="F94" s="45" t="s">
        <v>364</v>
      </c>
      <c r="G94" s="96">
        <v>200</v>
      </c>
      <c r="H94" s="91"/>
      <c r="I94" s="91"/>
    </row>
    <row r="95" spans="1:9" ht="84" customHeight="1" hidden="1">
      <c r="A95" s="106" t="s">
        <v>371</v>
      </c>
      <c r="B95" s="107" t="s">
        <v>78</v>
      </c>
      <c r="C95" s="107" t="s">
        <v>72</v>
      </c>
      <c r="D95" s="43" t="s">
        <v>73</v>
      </c>
      <c r="E95" s="44" t="s">
        <v>147</v>
      </c>
      <c r="F95" s="45" t="s">
        <v>372</v>
      </c>
      <c r="G95" s="96"/>
      <c r="H95" s="91">
        <f>H96</f>
        <v>0</v>
      </c>
      <c r="I95" s="91">
        <f>I96</f>
        <v>0</v>
      </c>
    </row>
    <row r="96" spans="1:9" ht="27" customHeight="1" hidden="1">
      <c r="A96" s="48" t="s">
        <v>135</v>
      </c>
      <c r="B96" s="107" t="s">
        <v>78</v>
      </c>
      <c r="C96" s="107" t="s">
        <v>72</v>
      </c>
      <c r="D96" s="43" t="s">
        <v>73</v>
      </c>
      <c r="E96" s="44" t="s">
        <v>147</v>
      </c>
      <c r="F96" s="45" t="s">
        <v>372</v>
      </c>
      <c r="G96" s="96">
        <v>200</v>
      </c>
      <c r="H96" s="91"/>
      <c r="I96" s="91"/>
    </row>
    <row r="97" spans="1:9" ht="37.5" customHeight="1" hidden="1">
      <c r="A97" s="48" t="s">
        <v>373</v>
      </c>
      <c r="B97" s="107" t="s">
        <v>78</v>
      </c>
      <c r="C97" s="107" t="s">
        <v>72</v>
      </c>
      <c r="D97" s="43" t="s">
        <v>73</v>
      </c>
      <c r="E97" s="44" t="s">
        <v>374</v>
      </c>
      <c r="F97" s="45" t="s">
        <v>170</v>
      </c>
      <c r="G97" s="96"/>
      <c r="H97" s="91">
        <f>H98</f>
        <v>0</v>
      </c>
      <c r="I97" s="91">
        <f>I98</f>
        <v>0</v>
      </c>
    </row>
    <row r="98" spans="1:9" ht="77.25" customHeight="1" hidden="1">
      <c r="A98" s="48" t="s">
        <v>375</v>
      </c>
      <c r="B98" s="107" t="s">
        <v>78</v>
      </c>
      <c r="C98" s="107" t="s">
        <v>72</v>
      </c>
      <c r="D98" s="43" t="s">
        <v>73</v>
      </c>
      <c r="E98" s="44" t="s">
        <v>374</v>
      </c>
      <c r="F98" s="45" t="s">
        <v>376</v>
      </c>
      <c r="G98" s="96"/>
      <c r="H98" s="91">
        <f>H99</f>
        <v>0</v>
      </c>
      <c r="I98" s="91">
        <f>I99</f>
        <v>0</v>
      </c>
    </row>
    <row r="99" spans="1:9" ht="26.25" customHeight="1" hidden="1">
      <c r="A99" s="48" t="s">
        <v>135</v>
      </c>
      <c r="B99" s="107" t="s">
        <v>78</v>
      </c>
      <c r="C99" s="107" t="s">
        <v>72</v>
      </c>
      <c r="D99" s="43" t="s">
        <v>73</v>
      </c>
      <c r="E99" s="44" t="s">
        <v>374</v>
      </c>
      <c r="F99" s="45" t="s">
        <v>376</v>
      </c>
      <c r="G99" s="96">
        <v>200</v>
      </c>
      <c r="H99" s="91"/>
      <c r="I99" s="91"/>
    </row>
    <row r="100" spans="1:9" ht="19.5" customHeight="1" hidden="1">
      <c r="A100" s="28" t="s">
        <v>64</v>
      </c>
      <c r="B100" s="103" t="s">
        <v>78</v>
      </c>
      <c r="C100" s="103" t="s">
        <v>75</v>
      </c>
      <c r="D100" s="36"/>
      <c r="E100" s="37"/>
      <c r="F100" s="38"/>
      <c r="G100" s="26"/>
      <c r="H100" s="396">
        <f>H101+H107</f>
        <v>0</v>
      </c>
      <c r="I100" s="396">
        <f>I101+I107</f>
        <v>0</v>
      </c>
    </row>
    <row r="101" spans="1:9" ht="15.75" customHeight="1" hidden="1">
      <c r="A101" s="52" t="s">
        <v>137</v>
      </c>
      <c r="B101" s="34" t="s">
        <v>78</v>
      </c>
      <c r="C101" s="35" t="s">
        <v>75</v>
      </c>
      <c r="D101" s="36" t="s">
        <v>138</v>
      </c>
      <c r="E101" s="37"/>
      <c r="F101" s="38"/>
      <c r="G101" s="53"/>
      <c r="H101" s="51">
        <f>H102</f>
        <v>0</v>
      </c>
      <c r="I101" s="51">
        <f>I102</f>
        <v>0</v>
      </c>
    </row>
    <row r="102" spans="1:9" ht="29.25" customHeight="1" hidden="1">
      <c r="A102" s="48" t="s">
        <v>51</v>
      </c>
      <c r="B102" s="107" t="s">
        <v>78</v>
      </c>
      <c r="C102" s="107" t="s">
        <v>75</v>
      </c>
      <c r="D102" s="43" t="s">
        <v>138</v>
      </c>
      <c r="E102" s="44" t="s">
        <v>53</v>
      </c>
      <c r="F102" s="45" t="s">
        <v>170</v>
      </c>
      <c r="G102" s="96"/>
      <c r="H102" s="91">
        <f>H103+H105</f>
        <v>0</v>
      </c>
      <c r="I102" s="91">
        <f>I103+I105</f>
        <v>0</v>
      </c>
    </row>
    <row r="103" spans="1:9" ht="48.75" customHeight="1" hidden="1">
      <c r="A103" s="48" t="s">
        <v>377</v>
      </c>
      <c r="B103" s="107" t="s">
        <v>78</v>
      </c>
      <c r="C103" s="107" t="s">
        <v>75</v>
      </c>
      <c r="D103" s="43" t="s">
        <v>138</v>
      </c>
      <c r="E103" s="44" t="s">
        <v>53</v>
      </c>
      <c r="F103" s="45" t="s">
        <v>378</v>
      </c>
      <c r="G103" s="96"/>
      <c r="H103" s="91">
        <f>H104</f>
        <v>0</v>
      </c>
      <c r="I103" s="91">
        <f>I104</f>
        <v>0</v>
      </c>
    </row>
    <row r="104" spans="1:9" ht="30" customHeight="1" hidden="1">
      <c r="A104" s="58" t="s">
        <v>379</v>
      </c>
      <c r="B104" s="107" t="s">
        <v>78</v>
      </c>
      <c r="C104" s="107" t="s">
        <v>75</v>
      </c>
      <c r="D104" s="43" t="s">
        <v>138</v>
      </c>
      <c r="E104" s="44" t="s">
        <v>53</v>
      </c>
      <c r="F104" s="45" t="s">
        <v>378</v>
      </c>
      <c r="G104" s="96">
        <v>400</v>
      </c>
      <c r="H104" s="91"/>
      <c r="I104" s="91"/>
    </row>
    <row r="105" spans="1:9" ht="49.5" customHeight="1" hidden="1">
      <c r="A105" s="48" t="s">
        <v>380</v>
      </c>
      <c r="B105" s="107" t="s">
        <v>78</v>
      </c>
      <c r="C105" s="107" t="s">
        <v>75</v>
      </c>
      <c r="D105" s="43" t="s">
        <v>138</v>
      </c>
      <c r="E105" s="44" t="s">
        <v>53</v>
      </c>
      <c r="F105" s="45" t="s">
        <v>381</v>
      </c>
      <c r="G105" s="96"/>
      <c r="H105" s="91">
        <f>H106</f>
        <v>0</v>
      </c>
      <c r="I105" s="91">
        <f>I106</f>
        <v>0</v>
      </c>
    </row>
    <row r="106" spans="1:9" ht="30" customHeight="1" hidden="1">
      <c r="A106" s="48" t="s">
        <v>135</v>
      </c>
      <c r="B106" s="107" t="s">
        <v>78</v>
      </c>
      <c r="C106" s="107" t="s">
        <v>75</v>
      </c>
      <c r="D106" s="43" t="s">
        <v>138</v>
      </c>
      <c r="E106" s="44" t="s">
        <v>53</v>
      </c>
      <c r="F106" s="45" t="s">
        <v>381</v>
      </c>
      <c r="G106" s="96">
        <v>200</v>
      </c>
      <c r="H106" s="91"/>
      <c r="I106" s="91"/>
    </row>
    <row r="107" spans="1:9" ht="51" customHeight="1" hidden="1">
      <c r="A107" s="52" t="s">
        <v>189</v>
      </c>
      <c r="B107" s="34" t="s">
        <v>78</v>
      </c>
      <c r="C107" s="35" t="s">
        <v>75</v>
      </c>
      <c r="D107" s="36" t="s">
        <v>73</v>
      </c>
      <c r="E107" s="37" t="s">
        <v>169</v>
      </c>
      <c r="F107" s="38" t="s">
        <v>170</v>
      </c>
      <c r="G107" s="53"/>
      <c r="H107" s="51">
        <f>H108+H119</f>
        <v>0</v>
      </c>
      <c r="I107" s="51">
        <f>I108+I119</f>
        <v>0</v>
      </c>
    </row>
    <row r="108" spans="1:9" ht="77.25" customHeight="1" hidden="1">
      <c r="A108" s="48" t="s">
        <v>382</v>
      </c>
      <c r="B108" s="107" t="s">
        <v>78</v>
      </c>
      <c r="C108" s="107" t="s">
        <v>75</v>
      </c>
      <c r="D108" s="43" t="s">
        <v>73</v>
      </c>
      <c r="E108" s="44" t="s">
        <v>53</v>
      </c>
      <c r="F108" s="45" t="s">
        <v>170</v>
      </c>
      <c r="G108" s="96"/>
      <c r="H108" s="91">
        <f>H109+H111+H113+H115+H117</f>
        <v>0</v>
      </c>
      <c r="I108" s="91">
        <f>I109+I111+I113+I115+I117</f>
        <v>0</v>
      </c>
    </row>
    <row r="109" spans="1:9" ht="92.25" customHeight="1" hidden="1">
      <c r="A109" s="48" t="s">
        <v>383</v>
      </c>
      <c r="B109" s="107" t="s">
        <v>78</v>
      </c>
      <c r="C109" s="107" t="s">
        <v>75</v>
      </c>
      <c r="D109" s="43" t="s">
        <v>73</v>
      </c>
      <c r="E109" s="44" t="s">
        <v>53</v>
      </c>
      <c r="F109" s="45" t="s">
        <v>384</v>
      </c>
      <c r="G109" s="96"/>
      <c r="H109" s="91">
        <f>H110</f>
        <v>0</v>
      </c>
      <c r="I109" s="91">
        <f>I110</f>
        <v>0</v>
      </c>
    </row>
    <row r="110" spans="1:9" ht="27" customHeight="1" hidden="1">
      <c r="A110" s="48" t="s">
        <v>135</v>
      </c>
      <c r="B110" s="107" t="s">
        <v>78</v>
      </c>
      <c r="C110" s="107" t="s">
        <v>75</v>
      </c>
      <c r="D110" s="43" t="s">
        <v>73</v>
      </c>
      <c r="E110" s="44" t="s">
        <v>53</v>
      </c>
      <c r="F110" s="45" t="s">
        <v>384</v>
      </c>
      <c r="G110" s="96">
        <v>200</v>
      </c>
      <c r="H110" s="91"/>
      <c r="I110" s="91"/>
    </row>
    <row r="111" spans="1:9" ht="84.75" customHeight="1" hidden="1">
      <c r="A111" s="48" t="s">
        <v>385</v>
      </c>
      <c r="B111" s="107" t="s">
        <v>78</v>
      </c>
      <c r="C111" s="107" t="s">
        <v>75</v>
      </c>
      <c r="D111" s="43" t="s">
        <v>73</v>
      </c>
      <c r="E111" s="44" t="s">
        <v>53</v>
      </c>
      <c r="F111" s="45" t="s">
        <v>386</v>
      </c>
      <c r="G111" s="96"/>
      <c r="H111" s="91">
        <f>H112</f>
        <v>0</v>
      </c>
      <c r="I111" s="91">
        <f>I112</f>
        <v>0</v>
      </c>
    </row>
    <row r="112" spans="1:9" ht="35.25" customHeight="1" hidden="1">
      <c r="A112" s="58" t="s">
        <v>379</v>
      </c>
      <c r="B112" s="107" t="s">
        <v>78</v>
      </c>
      <c r="C112" s="107" t="s">
        <v>75</v>
      </c>
      <c r="D112" s="43" t="s">
        <v>73</v>
      </c>
      <c r="E112" s="44" t="s">
        <v>53</v>
      </c>
      <c r="F112" s="45" t="s">
        <v>386</v>
      </c>
      <c r="G112" s="96">
        <v>400</v>
      </c>
      <c r="H112" s="91"/>
      <c r="I112" s="91"/>
    </row>
    <row r="113" spans="1:9" ht="97.5" customHeight="1" hidden="1">
      <c r="A113" s="48" t="s">
        <v>387</v>
      </c>
      <c r="B113" s="107" t="s">
        <v>78</v>
      </c>
      <c r="C113" s="107" t="s">
        <v>75</v>
      </c>
      <c r="D113" s="43" t="s">
        <v>73</v>
      </c>
      <c r="E113" s="44" t="s">
        <v>53</v>
      </c>
      <c r="F113" s="45" t="s">
        <v>388</v>
      </c>
      <c r="G113" s="96"/>
      <c r="H113" s="400">
        <f>H114</f>
        <v>0</v>
      </c>
      <c r="I113" s="400">
        <f>I114</f>
        <v>0</v>
      </c>
    </row>
    <row r="114" spans="1:9" ht="27" customHeight="1" hidden="1">
      <c r="A114" s="58" t="s">
        <v>379</v>
      </c>
      <c r="B114" s="107" t="s">
        <v>78</v>
      </c>
      <c r="C114" s="107" t="s">
        <v>75</v>
      </c>
      <c r="D114" s="43" t="s">
        <v>73</v>
      </c>
      <c r="E114" s="44" t="s">
        <v>53</v>
      </c>
      <c r="F114" s="45" t="s">
        <v>388</v>
      </c>
      <c r="G114" s="110">
        <v>400</v>
      </c>
      <c r="H114" s="400"/>
      <c r="I114" s="400"/>
    </row>
    <row r="115" spans="1:9" ht="82.5" customHeight="1" hidden="1">
      <c r="A115" s="48" t="s">
        <v>389</v>
      </c>
      <c r="B115" s="107" t="s">
        <v>78</v>
      </c>
      <c r="C115" s="107" t="s">
        <v>75</v>
      </c>
      <c r="D115" s="43" t="s">
        <v>73</v>
      </c>
      <c r="E115" s="44" t="s">
        <v>53</v>
      </c>
      <c r="F115" s="45" t="s">
        <v>390</v>
      </c>
      <c r="G115" s="96"/>
      <c r="H115" s="400">
        <f>H116</f>
        <v>0</v>
      </c>
      <c r="I115" s="400">
        <f>I116</f>
        <v>0</v>
      </c>
    </row>
    <row r="116" spans="1:9" ht="27.75" customHeight="1" hidden="1">
      <c r="A116" s="48" t="s">
        <v>135</v>
      </c>
      <c r="B116" s="107" t="s">
        <v>78</v>
      </c>
      <c r="C116" s="107" t="s">
        <v>75</v>
      </c>
      <c r="D116" s="43" t="s">
        <v>73</v>
      </c>
      <c r="E116" s="44" t="s">
        <v>53</v>
      </c>
      <c r="F116" s="45" t="s">
        <v>390</v>
      </c>
      <c r="G116" s="96">
        <v>200</v>
      </c>
      <c r="H116" s="400"/>
      <c r="I116" s="400"/>
    </row>
    <row r="117" spans="1:9" ht="73.5" customHeight="1" hidden="1">
      <c r="A117" s="48" t="s">
        <v>391</v>
      </c>
      <c r="B117" s="107" t="s">
        <v>78</v>
      </c>
      <c r="C117" s="107" t="s">
        <v>75</v>
      </c>
      <c r="D117" s="43" t="s">
        <v>73</v>
      </c>
      <c r="E117" s="44" t="s">
        <v>53</v>
      </c>
      <c r="F117" s="45" t="s">
        <v>392</v>
      </c>
      <c r="G117" s="96"/>
      <c r="H117" s="400">
        <f>H118</f>
        <v>0</v>
      </c>
      <c r="I117" s="400">
        <f>I118</f>
        <v>0</v>
      </c>
    </row>
    <row r="118" spans="1:9" ht="24" customHeight="1" hidden="1">
      <c r="A118" s="48" t="s">
        <v>135</v>
      </c>
      <c r="B118" s="107" t="s">
        <v>78</v>
      </c>
      <c r="C118" s="107" t="s">
        <v>75</v>
      </c>
      <c r="D118" s="43" t="s">
        <v>73</v>
      </c>
      <c r="E118" s="44" t="s">
        <v>53</v>
      </c>
      <c r="F118" s="45" t="s">
        <v>392</v>
      </c>
      <c r="G118" s="96">
        <v>200</v>
      </c>
      <c r="H118" s="400"/>
      <c r="I118" s="400"/>
    </row>
    <row r="119" spans="1:9" ht="78" customHeight="1" hidden="1">
      <c r="A119" s="48" t="s">
        <v>393</v>
      </c>
      <c r="B119" s="107" t="s">
        <v>78</v>
      </c>
      <c r="C119" s="107" t="s">
        <v>75</v>
      </c>
      <c r="D119" s="43" t="s">
        <v>73</v>
      </c>
      <c r="E119" s="44" t="s">
        <v>374</v>
      </c>
      <c r="F119" s="45" t="s">
        <v>170</v>
      </c>
      <c r="G119" s="96"/>
      <c r="H119" s="400">
        <f>H120</f>
        <v>0</v>
      </c>
      <c r="I119" s="400">
        <f>I120</f>
        <v>0</v>
      </c>
    </row>
    <row r="120" spans="1:9" ht="90" customHeight="1" hidden="1">
      <c r="A120" s="48" t="s">
        <v>394</v>
      </c>
      <c r="B120" s="107" t="s">
        <v>78</v>
      </c>
      <c r="C120" s="107" t="s">
        <v>75</v>
      </c>
      <c r="D120" s="43" t="s">
        <v>73</v>
      </c>
      <c r="E120" s="44" t="s">
        <v>374</v>
      </c>
      <c r="F120" s="45" t="s">
        <v>395</v>
      </c>
      <c r="G120" s="110"/>
      <c r="H120" s="400">
        <f>H121</f>
        <v>0</v>
      </c>
      <c r="I120" s="400">
        <f>I121</f>
        <v>0</v>
      </c>
    </row>
    <row r="121" spans="1:9" ht="27" customHeight="1" hidden="1">
      <c r="A121" s="48" t="s">
        <v>135</v>
      </c>
      <c r="B121" s="107" t="s">
        <v>78</v>
      </c>
      <c r="C121" s="107" t="s">
        <v>75</v>
      </c>
      <c r="D121" s="43" t="s">
        <v>73</v>
      </c>
      <c r="E121" s="44" t="s">
        <v>374</v>
      </c>
      <c r="F121" s="45" t="s">
        <v>395</v>
      </c>
      <c r="G121" s="96">
        <v>200</v>
      </c>
      <c r="H121" s="91"/>
      <c r="I121" s="91"/>
    </row>
    <row r="122" spans="1:9" ht="18" customHeight="1">
      <c r="A122" s="78" t="s">
        <v>65</v>
      </c>
      <c r="B122" s="78" t="s">
        <v>78</v>
      </c>
      <c r="C122" s="78" t="s">
        <v>73</v>
      </c>
      <c r="D122" s="108"/>
      <c r="E122" s="108"/>
      <c r="F122" s="108" t="s">
        <v>70</v>
      </c>
      <c r="G122" s="26" t="s">
        <v>68</v>
      </c>
      <c r="H122" s="396">
        <f>H123+H127</f>
        <v>659</v>
      </c>
      <c r="I122" s="396">
        <f>I123+I127</f>
        <v>253.3</v>
      </c>
    </row>
    <row r="123" spans="1:9" ht="51" customHeight="1" hidden="1">
      <c r="A123" s="52" t="s">
        <v>189</v>
      </c>
      <c r="B123" s="34" t="s">
        <v>78</v>
      </c>
      <c r="C123" s="35" t="s">
        <v>73</v>
      </c>
      <c r="D123" s="36" t="s">
        <v>73</v>
      </c>
      <c r="E123" s="37" t="s">
        <v>169</v>
      </c>
      <c r="F123" s="38" t="s">
        <v>170</v>
      </c>
      <c r="G123" s="53"/>
      <c r="H123" s="51">
        <f aca="true" t="shared" si="6" ref="H123:I125">H124</f>
        <v>0</v>
      </c>
      <c r="I123" s="51">
        <f t="shared" si="6"/>
        <v>0</v>
      </c>
    </row>
    <row r="124" spans="1:9" ht="79.5" customHeight="1" hidden="1">
      <c r="A124" s="48" t="s">
        <v>396</v>
      </c>
      <c r="B124" s="107" t="s">
        <v>78</v>
      </c>
      <c r="C124" s="107" t="s">
        <v>73</v>
      </c>
      <c r="D124" s="43" t="s">
        <v>73</v>
      </c>
      <c r="E124" s="44" t="s">
        <v>374</v>
      </c>
      <c r="F124" s="45" t="s">
        <v>170</v>
      </c>
      <c r="G124" s="110"/>
      <c r="H124" s="400">
        <f t="shared" si="6"/>
        <v>0</v>
      </c>
      <c r="I124" s="400">
        <f t="shared" si="6"/>
        <v>0</v>
      </c>
    </row>
    <row r="125" spans="1:9" ht="95.25" customHeight="1" hidden="1">
      <c r="A125" s="48" t="s">
        <v>397</v>
      </c>
      <c r="B125" s="107" t="s">
        <v>78</v>
      </c>
      <c r="C125" s="107" t="s">
        <v>73</v>
      </c>
      <c r="D125" s="43" t="s">
        <v>73</v>
      </c>
      <c r="E125" s="44" t="s">
        <v>374</v>
      </c>
      <c r="F125" s="45" t="s">
        <v>376</v>
      </c>
      <c r="G125" s="110"/>
      <c r="H125" s="400">
        <f t="shared" si="6"/>
        <v>0</v>
      </c>
      <c r="I125" s="400">
        <f t="shared" si="6"/>
        <v>0</v>
      </c>
    </row>
    <row r="126" spans="1:9" ht="29.25" customHeight="1" hidden="1">
      <c r="A126" s="48" t="s">
        <v>135</v>
      </c>
      <c r="B126" s="107" t="s">
        <v>78</v>
      </c>
      <c r="C126" s="107" t="s">
        <v>73</v>
      </c>
      <c r="D126" s="43" t="s">
        <v>73</v>
      </c>
      <c r="E126" s="44" t="s">
        <v>374</v>
      </c>
      <c r="F126" s="45" t="s">
        <v>376</v>
      </c>
      <c r="G126" s="110">
        <v>200</v>
      </c>
      <c r="H126" s="400"/>
      <c r="I126" s="400"/>
    </row>
    <row r="127" spans="1:9" ht="47.25" customHeight="1">
      <c r="A127" s="52" t="s">
        <v>191</v>
      </c>
      <c r="B127" s="34" t="s">
        <v>78</v>
      </c>
      <c r="C127" s="35" t="s">
        <v>73</v>
      </c>
      <c r="D127" s="36" t="s">
        <v>82</v>
      </c>
      <c r="E127" s="37" t="s">
        <v>169</v>
      </c>
      <c r="F127" s="38" t="s">
        <v>170</v>
      </c>
      <c r="G127" s="53"/>
      <c r="H127" s="51">
        <f>H128+H133</f>
        <v>659</v>
      </c>
      <c r="I127" s="51">
        <f>I128+I133</f>
        <v>253.3</v>
      </c>
    </row>
    <row r="128" spans="1:9" ht="61.5" customHeight="1">
      <c r="A128" s="33" t="s">
        <v>192</v>
      </c>
      <c r="B128" s="103" t="s">
        <v>78</v>
      </c>
      <c r="C128" s="103" t="s">
        <v>73</v>
      </c>
      <c r="D128" s="36" t="s">
        <v>82</v>
      </c>
      <c r="E128" s="37" t="s">
        <v>129</v>
      </c>
      <c r="F128" s="38" t="s">
        <v>170</v>
      </c>
      <c r="G128" s="26"/>
      <c r="H128" s="396">
        <f>H129+H131</f>
        <v>659</v>
      </c>
      <c r="I128" s="396">
        <f>I129+I131</f>
        <v>253.3</v>
      </c>
    </row>
    <row r="129" spans="1:9" ht="64.5" customHeight="1">
      <c r="A129" s="48" t="s">
        <v>194</v>
      </c>
      <c r="B129" s="107" t="s">
        <v>78</v>
      </c>
      <c r="C129" s="107" t="s">
        <v>73</v>
      </c>
      <c r="D129" s="43" t="s">
        <v>82</v>
      </c>
      <c r="E129" s="44" t="s">
        <v>129</v>
      </c>
      <c r="F129" s="45" t="s">
        <v>193</v>
      </c>
      <c r="G129" s="96"/>
      <c r="H129" s="400">
        <f>H130</f>
        <v>80</v>
      </c>
      <c r="I129" s="400">
        <f>I130</f>
        <v>50</v>
      </c>
    </row>
    <row r="130" spans="1:9" ht="31.5" customHeight="1">
      <c r="A130" s="58" t="s">
        <v>43</v>
      </c>
      <c r="B130" s="107" t="s">
        <v>78</v>
      </c>
      <c r="C130" s="107" t="s">
        <v>73</v>
      </c>
      <c r="D130" s="43" t="s">
        <v>82</v>
      </c>
      <c r="E130" s="44" t="s">
        <v>129</v>
      </c>
      <c r="F130" s="45" t="s">
        <v>193</v>
      </c>
      <c r="G130" s="110" t="s">
        <v>42</v>
      </c>
      <c r="H130" s="400">
        <v>80</v>
      </c>
      <c r="I130" s="400">
        <v>50</v>
      </c>
    </row>
    <row r="131" spans="1:9" ht="77.25" customHeight="1">
      <c r="A131" s="48" t="s">
        <v>195</v>
      </c>
      <c r="B131" s="107" t="s">
        <v>78</v>
      </c>
      <c r="C131" s="107" t="s">
        <v>73</v>
      </c>
      <c r="D131" s="43" t="s">
        <v>82</v>
      </c>
      <c r="E131" s="44" t="s">
        <v>129</v>
      </c>
      <c r="F131" s="45" t="s">
        <v>196</v>
      </c>
      <c r="G131" s="110"/>
      <c r="H131" s="400">
        <f>H132</f>
        <v>579</v>
      </c>
      <c r="I131" s="400">
        <f>I132</f>
        <v>203.3</v>
      </c>
    </row>
    <row r="132" spans="1:9" ht="30" customHeight="1">
      <c r="A132" s="58" t="s">
        <v>43</v>
      </c>
      <c r="B132" s="107" t="s">
        <v>78</v>
      </c>
      <c r="C132" s="107" t="s">
        <v>73</v>
      </c>
      <c r="D132" s="43" t="s">
        <v>82</v>
      </c>
      <c r="E132" s="44" t="s">
        <v>129</v>
      </c>
      <c r="F132" s="45" t="s">
        <v>196</v>
      </c>
      <c r="G132" s="110" t="s">
        <v>42</v>
      </c>
      <c r="H132" s="400">
        <v>579</v>
      </c>
      <c r="I132" s="400">
        <f>600-396.7</f>
        <v>203.3</v>
      </c>
    </row>
    <row r="133" spans="1:9" ht="51.75" customHeight="1" hidden="1">
      <c r="A133" s="48" t="s">
        <v>206</v>
      </c>
      <c r="B133" s="107" t="s">
        <v>78</v>
      </c>
      <c r="C133" s="107" t="s">
        <v>73</v>
      </c>
      <c r="D133" s="43" t="s">
        <v>82</v>
      </c>
      <c r="E133" s="44" t="s">
        <v>147</v>
      </c>
      <c r="F133" s="45"/>
      <c r="G133" s="110"/>
      <c r="H133" s="400">
        <f>H134+H136</f>
        <v>0</v>
      </c>
      <c r="I133" s="400">
        <f>I134+I136</f>
        <v>0</v>
      </c>
    </row>
    <row r="134" spans="1:9" ht="65.25" customHeight="1" hidden="1">
      <c r="A134" s="48" t="s">
        <v>208</v>
      </c>
      <c r="B134" s="107" t="s">
        <v>78</v>
      </c>
      <c r="C134" s="107" t="s">
        <v>73</v>
      </c>
      <c r="D134" s="43" t="s">
        <v>82</v>
      </c>
      <c r="E134" s="44" t="s">
        <v>147</v>
      </c>
      <c r="F134" s="45" t="s">
        <v>207</v>
      </c>
      <c r="G134" s="110"/>
      <c r="H134" s="400">
        <f>H135</f>
        <v>0</v>
      </c>
      <c r="I134" s="400">
        <f>I135</f>
        <v>0</v>
      </c>
    </row>
    <row r="135" spans="1:9" ht="30.75" customHeight="1" hidden="1">
      <c r="A135" s="48" t="s">
        <v>135</v>
      </c>
      <c r="B135" s="107" t="s">
        <v>78</v>
      </c>
      <c r="C135" s="107" t="s">
        <v>73</v>
      </c>
      <c r="D135" s="43" t="s">
        <v>82</v>
      </c>
      <c r="E135" s="44" t="s">
        <v>147</v>
      </c>
      <c r="F135" s="45" t="s">
        <v>207</v>
      </c>
      <c r="G135" s="110" t="s">
        <v>136</v>
      </c>
      <c r="H135" s="400"/>
      <c r="I135" s="400"/>
    </row>
    <row r="136" spans="1:9" ht="63.75" customHeight="1" hidden="1">
      <c r="A136" s="48" t="s">
        <v>311</v>
      </c>
      <c r="B136" s="107" t="s">
        <v>78</v>
      </c>
      <c r="C136" s="107" t="s">
        <v>73</v>
      </c>
      <c r="D136" s="43" t="s">
        <v>82</v>
      </c>
      <c r="E136" s="44" t="s">
        <v>147</v>
      </c>
      <c r="F136" s="45" t="s">
        <v>209</v>
      </c>
      <c r="G136" s="110"/>
      <c r="H136" s="400">
        <f>H137</f>
        <v>0</v>
      </c>
      <c r="I136" s="400">
        <f>I137</f>
        <v>0</v>
      </c>
    </row>
    <row r="137" spans="1:9" ht="27" customHeight="1" hidden="1">
      <c r="A137" s="48" t="s">
        <v>135</v>
      </c>
      <c r="B137" s="107" t="s">
        <v>78</v>
      </c>
      <c r="C137" s="107" t="s">
        <v>73</v>
      </c>
      <c r="D137" s="43" t="s">
        <v>82</v>
      </c>
      <c r="E137" s="44" t="s">
        <v>147</v>
      </c>
      <c r="F137" s="45" t="s">
        <v>209</v>
      </c>
      <c r="G137" s="110" t="s">
        <v>136</v>
      </c>
      <c r="H137" s="400"/>
      <c r="I137" s="400"/>
    </row>
    <row r="138" spans="1:9" ht="24" customHeight="1">
      <c r="A138" s="78" t="s">
        <v>111</v>
      </c>
      <c r="B138" s="78" t="s">
        <v>78</v>
      </c>
      <c r="C138" s="78" t="s">
        <v>78</v>
      </c>
      <c r="D138" s="36"/>
      <c r="E138" s="37"/>
      <c r="F138" s="38"/>
      <c r="G138" s="111"/>
      <c r="H138" s="396">
        <f aca="true" t="shared" si="7" ref="H138:I140">H139</f>
        <v>240.5</v>
      </c>
      <c r="I138" s="396">
        <f t="shared" si="7"/>
        <v>568</v>
      </c>
    </row>
    <row r="139" spans="1:9" ht="49.5" customHeight="1">
      <c r="A139" s="52" t="s">
        <v>191</v>
      </c>
      <c r="B139" s="34" t="s">
        <v>78</v>
      </c>
      <c r="C139" s="35" t="s">
        <v>78</v>
      </c>
      <c r="D139" s="36" t="s">
        <v>82</v>
      </c>
      <c r="E139" s="37" t="s">
        <v>169</v>
      </c>
      <c r="F139" s="38" t="s">
        <v>170</v>
      </c>
      <c r="G139" s="53"/>
      <c r="H139" s="51">
        <f t="shared" si="7"/>
        <v>240.5</v>
      </c>
      <c r="I139" s="51">
        <f t="shared" si="7"/>
        <v>568</v>
      </c>
    </row>
    <row r="140" spans="1:9" ht="76.5" customHeight="1">
      <c r="A140" s="33" t="s">
        <v>312</v>
      </c>
      <c r="B140" s="103" t="s">
        <v>78</v>
      </c>
      <c r="C140" s="103" t="s">
        <v>78</v>
      </c>
      <c r="D140" s="36" t="s">
        <v>82</v>
      </c>
      <c r="E140" s="37" t="s">
        <v>53</v>
      </c>
      <c r="F140" s="38" t="s">
        <v>170</v>
      </c>
      <c r="G140" s="38"/>
      <c r="H140" s="396">
        <f t="shared" si="7"/>
        <v>240.5</v>
      </c>
      <c r="I140" s="396">
        <f t="shared" si="7"/>
        <v>568</v>
      </c>
    </row>
    <row r="141" spans="1:9" ht="91.5" customHeight="1">
      <c r="A141" s="48" t="s">
        <v>313</v>
      </c>
      <c r="B141" s="107" t="s">
        <v>78</v>
      </c>
      <c r="C141" s="107" t="s">
        <v>78</v>
      </c>
      <c r="D141" s="43" t="s">
        <v>82</v>
      </c>
      <c r="E141" s="44" t="s">
        <v>53</v>
      </c>
      <c r="F141" s="45" t="s">
        <v>59</v>
      </c>
      <c r="G141" s="110"/>
      <c r="H141" s="400">
        <f>SUM(H142:H144)</f>
        <v>240.5</v>
      </c>
      <c r="I141" s="400">
        <f>SUM(I142:I144)</f>
        <v>568</v>
      </c>
    </row>
    <row r="142" spans="1:9" ht="50.25" customHeight="1">
      <c r="A142" s="58" t="s">
        <v>123</v>
      </c>
      <c r="B142" s="107" t="s">
        <v>78</v>
      </c>
      <c r="C142" s="107" t="s">
        <v>78</v>
      </c>
      <c r="D142" s="43" t="s">
        <v>82</v>
      </c>
      <c r="E142" s="44" t="s">
        <v>53</v>
      </c>
      <c r="F142" s="45" t="s">
        <v>59</v>
      </c>
      <c r="G142" s="110" t="s">
        <v>47</v>
      </c>
      <c r="H142" s="400">
        <v>131.7</v>
      </c>
      <c r="I142" s="400">
        <v>462.1</v>
      </c>
    </row>
    <row r="143" spans="1:9" ht="26.25" customHeight="1">
      <c r="A143" s="58" t="s">
        <v>43</v>
      </c>
      <c r="B143" s="107" t="s">
        <v>78</v>
      </c>
      <c r="C143" s="107" t="s">
        <v>78</v>
      </c>
      <c r="D143" s="43" t="s">
        <v>82</v>
      </c>
      <c r="E143" s="44" t="s">
        <v>53</v>
      </c>
      <c r="F143" s="45" t="s">
        <v>59</v>
      </c>
      <c r="G143" s="110" t="s">
        <v>42</v>
      </c>
      <c r="H143" s="400">
        <v>101.8</v>
      </c>
      <c r="I143" s="400">
        <v>98.9</v>
      </c>
    </row>
    <row r="144" spans="1:9" ht="17.25" customHeight="1">
      <c r="A144" s="48" t="s">
        <v>40</v>
      </c>
      <c r="B144" s="107" t="s">
        <v>78</v>
      </c>
      <c r="C144" s="107" t="s">
        <v>78</v>
      </c>
      <c r="D144" s="43" t="s">
        <v>82</v>
      </c>
      <c r="E144" s="44" t="s">
        <v>53</v>
      </c>
      <c r="F144" s="45" t="s">
        <v>59</v>
      </c>
      <c r="G144" s="110" t="s">
        <v>99</v>
      </c>
      <c r="H144" s="400">
        <v>7</v>
      </c>
      <c r="I144" s="400">
        <v>7</v>
      </c>
    </row>
    <row r="145" spans="1:9" ht="28.5" customHeight="1">
      <c r="A145" s="20" t="s">
        <v>56</v>
      </c>
      <c r="B145" s="112" t="s">
        <v>83</v>
      </c>
      <c r="C145" s="112"/>
      <c r="D145" s="43"/>
      <c r="E145" s="44"/>
      <c r="F145" s="45"/>
      <c r="G145" s="113"/>
      <c r="H145" s="396">
        <f>H146</f>
        <v>2555</v>
      </c>
      <c r="I145" s="396">
        <f>I146</f>
        <v>2607.3</v>
      </c>
    </row>
    <row r="146" spans="1:9" ht="12.75">
      <c r="A146" s="114" t="s">
        <v>52</v>
      </c>
      <c r="B146" s="115" t="s">
        <v>83</v>
      </c>
      <c r="C146" s="115" t="s">
        <v>72</v>
      </c>
      <c r="D146" s="43"/>
      <c r="E146" s="44"/>
      <c r="F146" s="45"/>
      <c r="G146" s="56"/>
      <c r="H146" s="396">
        <f>H151+H157</f>
        <v>2555</v>
      </c>
      <c r="I146" s="396">
        <f>I151+I157</f>
        <v>2607.3</v>
      </c>
    </row>
    <row r="147" spans="1:9" ht="18.75" customHeight="1" hidden="1">
      <c r="A147" s="52" t="s">
        <v>166</v>
      </c>
      <c r="B147" s="34" t="s">
        <v>83</v>
      </c>
      <c r="C147" s="35" t="s">
        <v>72</v>
      </c>
      <c r="D147" s="36" t="s">
        <v>113</v>
      </c>
      <c r="E147" s="37">
        <v>0</v>
      </c>
      <c r="F147" s="38" t="s">
        <v>170</v>
      </c>
      <c r="G147" s="53"/>
      <c r="H147" s="51">
        <f aca="true" t="shared" si="8" ref="H147:I149">H148</f>
        <v>0</v>
      </c>
      <c r="I147" s="51">
        <f t="shared" si="8"/>
        <v>0</v>
      </c>
    </row>
    <row r="148" spans="1:9" ht="18" customHeight="1" hidden="1">
      <c r="A148" s="58" t="s">
        <v>173</v>
      </c>
      <c r="B148" s="107" t="s">
        <v>83</v>
      </c>
      <c r="C148" s="107" t="s">
        <v>72</v>
      </c>
      <c r="D148" s="116" t="s">
        <v>113</v>
      </c>
      <c r="E148" s="14" t="s">
        <v>171</v>
      </c>
      <c r="F148" s="117" t="s">
        <v>170</v>
      </c>
      <c r="G148" s="56"/>
      <c r="H148" s="400">
        <f t="shared" si="8"/>
        <v>0</v>
      </c>
      <c r="I148" s="400">
        <f t="shared" si="8"/>
        <v>0</v>
      </c>
    </row>
    <row r="149" spans="1:9" ht="59.25" customHeight="1" hidden="1">
      <c r="A149" s="377" t="s">
        <v>398</v>
      </c>
      <c r="B149" s="118" t="s">
        <v>83</v>
      </c>
      <c r="C149" s="118" t="s">
        <v>72</v>
      </c>
      <c r="D149" s="79" t="s">
        <v>113</v>
      </c>
      <c r="E149" s="80" t="s">
        <v>171</v>
      </c>
      <c r="F149" s="119" t="s">
        <v>399</v>
      </c>
      <c r="G149" s="120"/>
      <c r="H149" s="400">
        <f t="shared" si="8"/>
        <v>0</v>
      </c>
      <c r="I149" s="400">
        <f t="shared" si="8"/>
        <v>0</v>
      </c>
    </row>
    <row r="150" spans="1:9" ht="24" customHeight="1" hidden="1">
      <c r="A150" s="121" t="s">
        <v>400</v>
      </c>
      <c r="B150" s="118" t="s">
        <v>83</v>
      </c>
      <c r="C150" s="118" t="s">
        <v>72</v>
      </c>
      <c r="D150" s="79" t="s">
        <v>113</v>
      </c>
      <c r="E150" s="80" t="s">
        <v>171</v>
      </c>
      <c r="F150" s="119" t="s">
        <v>399</v>
      </c>
      <c r="G150" s="56" t="s">
        <v>401</v>
      </c>
      <c r="H150" s="400"/>
      <c r="I150" s="400"/>
    </row>
    <row r="151" spans="1:9" ht="44.25" customHeight="1">
      <c r="A151" s="52" t="s">
        <v>298</v>
      </c>
      <c r="B151" s="34" t="s">
        <v>83</v>
      </c>
      <c r="C151" s="35" t="s">
        <v>72</v>
      </c>
      <c r="D151" s="36" t="s">
        <v>78</v>
      </c>
      <c r="E151" s="37" t="s">
        <v>169</v>
      </c>
      <c r="F151" s="38" t="s">
        <v>170</v>
      </c>
      <c r="G151" s="53"/>
      <c r="H151" s="51">
        <f>H152</f>
        <v>2475.2</v>
      </c>
      <c r="I151" s="51">
        <f>I152</f>
        <v>2527.5</v>
      </c>
    </row>
    <row r="152" spans="1:9" ht="76.5" customHeight="1">
      <c r="A152" s="33" t="s">
        <v>301</v>
      </c>
      <c r="B152" s="103" t="s">
        <v>83</v>
      </c>
      <c r="C152" s="103" t="s">
        <v>72</v>
      </c>
      <c r="D152" s="36" t="s">
        <v>78</v>
      </c>
      <c r="E152" s="37" t="s">
        <v>120</v>
      </c>
      <c r="F152" s="38" t="s">
        <v>170</v>
      </c>
      <c r="G152" s="76"/>
      <c r="H152" s="396">
        <f>H153</f>
        <v>2475.2</v>
      </c>
      <c r="I152" s="396">
        <f>I153</f>
        <v>2527.5</v>
      </c>
    </row>
    <row r="153" spans="1:9" ht="62.25" customHeight="1">
      <c r="A153" s="48" t="s">
        <v>175</v>
      </c>
      <c r="B153" s="107" t="s">
        <v>83</v>
      </c>
      <c r="C153" s="107" t="s">
        <v>72</v>
      </c>
      <c r="D153" s="43" t="s">
        <v>78</v>
      </c>
      <c r="E153" s="44" t="s">
        <v>120</v>
      </c>
      <c r="F153" s="45" t="s">
        <v>59</v>
      </c>
      <c r="G153" s="56"/>
      <c r="H153" s="400">
        <f>SUM(H154:H156)</f>
        <v>2475.2</v>
      </c>
      <c r="I153" s="400">
        <f>SUM(I154:I156)</f>
        <v>2527.5</v>
      </c>
    </row>
    <row r="154" spans="1:9" ht="49.5" customHeight="1">
      <c r="A154" s="58" t="s">
        <v>123</v>
      </c>
      <c r="B154" s="107" t="s">
        <v>83</v>
      </c>
      <c r="C154" s="107" t="s">
        <v>72</v>
      </c>
      <c r="D154" s="43" t="s">
        <v>78</v>
      </c>
      <c r="E154" s="44" t="s">
        <v>120</v>
      </c>
      <c r="F154" s="45" t="s">
        <v>59</v>
      </c>
      <c r="G154" s="56" t="s">
        <v>131</v>
      </c>
      <c r="H154" s="400">
        <f>1439.1+148.6+600-15-70</f>
        <v>2102.7</v>
      </c>
      <c r="I154" s="400">
        <f>1963.2+300-15-70</f>
        <v>2178.2</v>
      </c>
    </row>
    <row r="155" spans="1:9" ht="30" customHeight="1">
      <c r="A155" s="58" t="s">
        <v>43</v>
      </c>
      <c r="B155" s="107" t="s">
        <v>83</v>
      </c>
      <c r="C155" s="107" t="s">
        <v>72</v>
      </c>
      <c r="D155" s="43" t="s">
        <v>78</v>
      </c>
      <c r="E155" s="44" t="s">
        <v>120</v>
      </c>
      <c r="F155" s="45" t="s">
        <v>59</v>
      </c>
      <c r="G155" s="56" t="s">
        <v>42</v>
      </c>
      <c r="H155" s="400">
        <f>467.5-100</f>
        <v>367.5</v>
      </c>
      <c r="I155" s="400">
        <f>444.3-100</f>
        <v>344.3</v>
      </c>
    </row>
    <row r="156" spans="1:9" ht="16.5" customHeight="1">
      <c r="A156" s="48" t="s">
        <v>40</v>
      </c>
      <c r="B156" s="107" t="s">
        <v>83</v>
      </c>
      <c r="C156" s="107" t="s">
        <v>72</v>
      </c>
      <c r="D156" s="43" t="s">
        <v>78</v>
      </c>
      <c r="E156" s="44" t="s">
        <v>120</v>
      </c>
      <c r="F156" s="45" t="s">
        <v>59</v>
      </c>
      <c r="G156" s="56" t="s">
        <v>99</v>
      </c>
      <c r="H156" s="400">
        <v>5</v>
      </c>
      <c r="I156" s="400">
        <v>5</v>
      </c>
    </row>
    <row r="157" spans="1:9" ht="19.5" customHeight="1">
      <c r="A157" s="52" t="s">
        <v>166</v>
      </c>
      <c r="B157" s="34" t="s">
        <v>83</v>
      </c>
      <c r="C157" s="35" t="s">
        <v>72</v>
      </c>
      <c r="D157" s="36" t="s">
        <v>113</v>
      </c>
      <c r="E157" s="37">
        <v>0</v>
      </c>
      <c r="F157" s="38" t="s">
        <v>170</v>
      </c>
      <c r="G157" s="53"/>
      <c r="H157" s="51">
        <f aca="true" t="shared" si="9" ref="H157:I159">H158</f>
        <v>79.8</v>
      </c>
      <c r="I157" s="51">
        <f t="shared" si="9"/>
        <v>79.8</v>
      </c>
    </row>
    <row r="158" spans="1:9" ht="21" customHeight="1">
      <c r="A158" s="58" t="s">
        <v>173</v>
      </c>
      <c r="B158" s="107" t="s">
        <v>83</v>
      </c>
      <c r="C158" s="107" t="s">
        <v>72</v>
      </c>
      <c r="D158" s="116" t="s">
        <v>113</v>
      </c>
      <c r="E158" s="14" t="s">
        <v>171</v>
      </c>
      <c r="F158" s="117" t="s">
        <v>170</v>
      </c>
      <c r="G158" s="56"/>
      <c r="H158" s="400">
        <f t="shared" si="9"/>
        <v>79.8</v>
      </c>
      <c r="I158" s="400">
        <f t="shared" si="9"/>
        <v>79.8</v>
      </c>
    </row>
    <row r="159" spans="1:9" ht="78.75" customHeight="1">
      <c r="A159" s="224" t="s">
        <v>239</v>
      </c>
      <c r="B159" s="118" t="s">
        <v>83</v>
      </c>
      <c r="C159" s="118" t="s">
        <v>72</v>
      </c>
      <c r="D159" s="208" t="s">
        <v>113</v>
      </c>
      <c r="E159" s="209" t="s">
        <v>171</v>
      </c>
      <c r="F159" s="210" t="s">
        <v>240</v>
      </c>
      <c r="G159" s="120"/>
      <c r="H159" s="400">
        <f t="shared" si="9"/>
        <v>79.8</v>
      </c>
      <c r="I159" s="400">
        <f t="shared" si="9"/>
        <v>79.8</v>
      </c>
    </row>
    <row r="160" spans="1:9" ht="36.75" customHeight="1">
      <c r="A160" s="58" t="s">
        <v>43</v>
      </c>
      <c r="B160" s="118" t="s">
        <v>83</v>
      </c>
      <c r="C160" s="118" t="s">
        <v>72</v>
      </c>
      <c r="D160" s="79" t="s">
        <v>113</v>
      </c>
      <c r="E160" s="80" t="s">
        <v>171</v>
      </c>
      <c r="F160" s="119" t="s">
        <v>240</v>
      </c>
      <c r="G160" s="56" t="s">
        <v>42</v>
      </c>
      <c r="H160" s="400">
        <v>79.8</v>
      </c>
      <c r="I160" s="400">
        <v>79.8</v>
      </c>
    </row>
    <row r="161" spans="1:9" ht="24.75" customHeight="1">
      <c r="A161" s="20" t="s">
        <v>110</v>
      </c>
      <c r="B161" s="122" t="s">
        <v>94</v>
      </c>
      <c r="C161" s="107"/>
      <c r="D161" s="43"/>
      <c r="E161" s="44"/>
      <c r="F161" s="45"/>
      <c r="G161" s="123"/>
      <c r="H161" s="396">
        <f>H167++H162</f>
        <v>212</v>
      </c>
      <c r="I161" s="396">
        <f>I167++I162</f>
        <v>212</v>
      </c>
    </row>
    <row r="162" spans="1:9" ht="28.5" customHeight="1">
      <c r="A162" s="20" t="s">
        <v>219</v>
      </c>
      <c r="B162" s="122" t="s">
        <v>94</v>
      </c>
      <c r="C162" s="122" t="s">
        <v>72</v>
      </c>
      <c r="D162" s="43"/>
      <c r="E162" s="44"/>
      <c r="F162" s="45"/>
      <c r="G162" s="123"/>
      <c r="H162" s="396">
        <f aca="true" t="shared" si="10" ref="H162:I165">H163</f>
        <v>192</v>
      </c>
      <c r="I162" s="396">
        <f t="shared" si="10"/>
        <v>192</v>
      </c>
    </row>
    <row r="163" spans="1:9" ht="28.5" customHeight="1">
      <c r="A163" s="52" t="s">
        <v>215</v>
      </c>
      <c r="B163" s="70" t="s">
        <v>94</v>
      </c>
      <c r="C163" s="71" t="s">
        <v>72</v>
      </c>
      <c r="D163" s="36" t="s">
        <v>216</v>
      </c>
      <c r="E163" s="37" t="s">
        <v>169</v>
      </c>
      <c r="F163" s="124" t="s">
        <v>170</v>
      </c>
      <c r="G163" s="53"/>
      <c r="H163" s="51">
        <f t="shared" si="10"/>
        <v>192</v>
      </c>
      <c r="I163" s="51">
        <f t="shared" si="10"/>
        <v>192</v>
      </c>
    </row>
    <row r="164" spans="1:9" ht="58.5" customHeight="1">
      <c r="A164" s="52" t="s">
        <v>217</v>
      </c>
      <c r="B164" s="125" t="s">
        <v>94</v>
      </c>
      <c r="C164" s="126" t="s">
        <v>72</v>
      </c>
      <c r="D164" s="127" t="s">
        <v>216</v>
      </c>
      <c r="E164" s="128" t="s">
        <v>129</v>
      </c>
      <c r="F164" s="129" t="s">
        <v>170</v>
      </c>
      <c r="G164" s="53"/>
      <c r="H164" s="51">
        <f t="shared" si="10"/>
        <v>192</v>
      </c>
      <c r="I164" s="51">
        <f t="shared" si="10"/>
        <v>192</v>
      </c>
    </row>
    <row r="165" spans="1:9" ht="45" customHeight="1">
      <c r="A165" s="77" t="s">
        <v>217</v>
      </c>
      <c r="B165" s="130" t="s">
        <v>94</v>
      </c>
      <c r="C165" s="131" t="s">
        <v>72</v>
      </c>
      <c r="D165" s="23" t="s">
        <v>216</v>
      </c>
      <c r="E165" s="24" t="s">
        <v>129</v>
      </c>
      <c r="F165" s="25" t="s">
        <v>218</v>
      </c>
      <c r="G165" s="50"/>
      <c r="H165" s="57">
        <f t="shared" si="10"/>
        <v>192</v>
      </c>
      <c r="I165" s="57">
        <f t="shared" si="10"/>
        <v>192</v>
      </c>
    </row>
    <row r="166" spans="1:9" ht="30" customHeight="1">
      <c r="A166" s="121" t="s">
        <v>50</v>
      </c>
      <c r="B166" s="130" t="s">
        <v>94</v>
      </c>
      <c r="C166" s="131" t="s">
        <v>72</v>
      </c>
      <c r="D166" s="23" t="s">
        <v>216</v>
      </c>
      <c r="E166" s="24" t="s">
        <v>129</v>
      </c>
      <c r="F166" s="25" t="s">
        <v>218</v>
      </c>
      <c r="G166" s="50" t="s">
        <v>49</v>
      </c>
      <c r="H166" s="57">
        <v>192</v>
      </c>
      <c r="I166" s="57">
        <v>192</v>
      </c>
    </row>
    <row r="167" spans="1:9" ht="27" customHeight="1">
      <c r="A167" s="20" t="s">
        <v>112</v>
      </c>
      <c r="B167" s="103" t="s">
        <v>94</v>
      </c>
      <c r="C167" s="103" t="s">
        <v>73</v>
      </c>
      <c r="D167" s="36"/>
      <c r="E167" s="37"/>
      <c r="F167" s="38"/>
      <c r="G167" s="123"/>
      <c r="H167" s="396">
        <f>H168</f>
        <v>20</v>
      </c>
      <c r="I167" s="396">
        <f>I168</f>
        <v>20</v>
      </c>
    </row>
    <row r="168" spans="1:9" ht="53.25" customHeight="1">
      <c r="A168" s="52" t="s">
        <v>302</v>
      </c>
      <c r="B168" s="34" t="s">
        <v>94</v>
      </c>
      <c r="C168" s="35" t="s">
        <v>73</v>
      </c>
      <c r="D168" s="36" t="s">
        <v>94</v>
      </c>
      <c r="E168" s="37" t="s">
        <v>169</v>
      </c>
      <c r="F168" s="38" t="s">
        <v>170</v>
      </c>
      <c r="G168" s="53"/>
      <c r="H168" s="51">
        <f>H169</f>
        <v>20</v>
      </c>
      <c r="I168" s="51">
        <f>I169</f>
        <v>20</v>
      </c>
    </row>
    <row r="169" spans="1:9" ht="81.75" customHeight="1">
      <c r="A169" s="132" t="s">
        <v>303</v>
      </c>
      <c r="B169" s="103" t="s">
        <v>94</v>
      </c>
      <c r="C169" s="103" t="s">
        <v>73</v>
      </c>
      <c r="D169" s="36" t="s">
        <v>94</v>
      </c>
      <c r="E169" s="37" t="s">
        <v>129</v>
      </c>
      <c r="F169" s="38" t="s">
        <v>170</v>
      </c>
      <c r="G169" s="76"/>
      <c r="H169" s="396">
        <f>H170+H172</f>
        <v>20</v>
      </c>
      <c r="I169" s="396">
        <f>I170+I172</f>
        <v>20</v>
      </c>
    </row>
    <row r="170" spans="1:9" ht="75.75" customHeight="1">
      <c r="A170" s="58" t="s">
        <v>304</v>
      </c>
      <c r="B170" s="107" t="s">
        <v>94</v>
      </c>
      <c r="C170" s="107" t="s">
        <v>73</v>
      </c>
      <c r="D170" s="43" t="s">
        <v>94</v>
      </c>
      <c r="E170" s="44" t="s">
        <v>129</v>
      </c>
      <c r="F170" s="45" t="s">
        <v>176</v>
      </c>
      <c r="G170" s="56"/>
      <c r="H170" s="400">
        <f>H171</f>
        <v>10</v>
      </c>
      <c r="I170" s="400">
        <f>I171</f>
        <v>10</v>
      </c>
    </row>
    <row r="171" spans="1:9" ht="28.5" customHeight="1">
      <c r="A171" s="58" t="s">
        <v>43</v>
      </c>
      <c r="B171" s="107" t="s">
        <v>94</v>
      </c>
      <c r="C171" s="107" t="s">
        <v>73</v>
      </c>
      <c r="D171" s="43" t="s">
        <v>94</v>
      </c>
      <c r="E171" s="44" t="s">
        <v>129</v>
      </c>
      <c r="F171" s="45" t="s">
        <v>176</v>
      </c>
      <c r="G171" s="56" t="s">
        <v>42</v>
      </c>
      <c r="H171" s="400">
        <v>10</v>
      </c>
      <c r="I171" s="400">
        <v>10</v>
      </c>
    </row>
    <row r="172" spans="1:9" ht="72.75" customHeight="1">
      <c r="A172" s="58" t="s">
        <v>305</v>
      </c>
      <c r="B172" s="107" t="s">
        <v>94</v>
      </c>
      <c r="C172" s="107" t="s">
        <v>73</v>
      </c>
      <c r="D172" s="43" t="s">
        <v>94</v>
      </c>
      <c r="E172" s="44" t="s">
        <v>129</v>
      </c>
      <c r="F172" s="45" t="s">
        <v>177</v>
      </c>
      <c r="G172" s="56"/>
      <c r="H172" s="400">
        <f>H173</f>
        <v>10</v>
      </c>
      <c r="I172" s="400">
        <f>I173</f>
        <v>10</v>
      </c>
    </row>
    <row r="173" spans="1:9" ht="34.5" customHeight="1">
      <c r="A173" s="58" t="s">
        <v>43</v>
      </c>
      <c r="B173" s="107" t="s">
        <v>94</v>
      </c>
      <c r="C173" s="107" t="s">
        <v>73</v>
      </c>
      <c r="D173" s="43" t="s">
        <v>94</v>
      </c>
      <c r="E173" s="44" t="s">
        <v>129</v>
      </c>
      <c r="F173" s="45" t="s">
        <v>178</v>
      </c>
      <c r="G173" s="56" t="s">
        <v>42</v>
      </c>
      <c r="H173" s="400">
        <v>10</v>
      </c>
      <c r="I173" s="400">
        <v>10</v>
      </c>
    </row>
    <row r="174" spans="1:9" ht="45" customHeight="1">
      <c r="A174" s="242" t="s">
        <v>246</v>
      </c>
      <c r="B174" s="243">
        <v>13</v>
      </c>
      <c r="C174" s="244"/>
      <c r="D174" s="245"/>
      <c r="E174" s="246"/>
      <c r="F174" s="247"/>
      <c r="G174" s="241"/>
      <c r="H174" s="212">
        <f>H176</f>
        <v>70</v>
      </c>
      <c r="I174" s="212">
        <f>I176</f>
        <v>70</v>
      </c>
    </row>
    <row r="175" spans="1:9" ht="44.25" customHeight="1">
      <c r="A175" s="206" t="s">
        <v>247</v>
      </c>
      <c r="B175" s="206">
        <v>13</v>
      </c>
      <c r="C175" s="207" t="s">
        <v>72</v>
      </c>
      <c r="D175" s="245"/>
      <c r="E175" s="246"/>
      <c r="F175" s="247"/>
      <c r="G175" s="246"/>
      <c r="H175" s="212">
        <f aca="true" t="shared" si="11" ref="H175:I178">H176</f>
        <v>70</v>
      </c>
      <c r="I175" s="212">
        <f t="shared" si="11"/>
        <v>70</v>
      </c>
    </row>
    <row r="176" spans="1:9" ht="24" customHeight="1">
      <c r="A176" s="237" t="s">
        <v>248</v>
      </c>
      <c r="B176" s="378">
        <v>13</v>
      </c>
      <c r="C176" s="379" t="s">
        <v>72</v>
      </c>
      <c r="D176" s="238" t="s">
        <v>249</v>
      </c>
      <c r="E176" s="239"/>
      <c r="F176" s="240"/>
      <c r="G176" s="241"/>
      <c r="H176" s="212">
        <f t="shared" si="11"/>
        <v>70</v>
      </c>
      <c r="I176" s="212">
        <f t="shared" si="11"/>
        <v>70</v>
      </c>
    </row>
    <row r="177" spans="1:9" ht="42.75" customHeight="1">
      <c r="A177" s="380" t="s">
        <v>250</v>
      </c>
      <c r="B177" s="248">
        <v>13</v>
      </c>
      <c r="C177" s="249" t="s">
        <v>72</v>
      </c>
      <c r="D177" s="245" t="s">
        <v>249</v>
      </c>
      <c r="E177" s="246" t="s">
        <v>129</v>
      </c>
      <c r="F177" s="247"/>
      <c r="G177" s="250"/>
      <c r="H177" s="251">
        <f t="shared" si="11"/>
        <v>70</v>
      </c>
      <c r="I177" s="251">
        <f t="shared" si="11"/>
        <v>70</v>
      </c>
    </row>
    <row r="178" spans="1:9" ht="59.25" customHeight="1">
      <c r="A178" s="380" t="s">
        <v>251</v>
      </c>
      <c r="B178" s="248">
        <v>13</v>
      </c>
      <c r="C178" s="249" t="s">
        <v>72</v>
      </c>
      <c r="D178" s="245" t="s">
        <v>249</v>
      </c>
      <c r="E178" s="246" t="s">
        <v>129</v>
      </c>
      <c r="F178" s="247" t="s">
        <v>252</v>
      </c>
      <c r="G178" s="250"/>
      <c r="H178" s="251">
        <f t="shared" si="11"/>
        <v>70</v>
      </c>
      <c r="I178" s="251">
        <f t="shared" si="11"/>
        <v>70</v>
      </c>
    </row>
    <row r="179" spans="1:9" ht="19.5" customHeight="1">
      <c r="A179" s="252" t="s">
        <v>253</v>
      </c>
      <c r="B179" s="248">
        <v>13</v>
      </c>
      <c r="C179" s="249" t="s">
        <v>72</v>
      </c>
      <c r="D179" s="245" t="s">
        <v>249</v>
      </c>
      <c r="E179" s="246" t="s">
        <v>129</v>
      </c>
      <c r="F179" s="247" t="s">
        <v>252</v>
      </c>
      <c r="G179" s="253" t="s">
        <v>254</v>
      </c>
      <c r="H179" s="251">
        <v>70</v>
      </c>
      <c r="I179" s="251">
        <v>70</v>
      </c>
    </row>
    <row r="180" spans="1:9" ht="22.5" customHeight="1">
      <c r="A180" s="381" t="s">
        <v>402</v>
      </c>
      <c r="B180" s="382">
        <v>99</v>
      </c>
      <c r="C180" s="382">
        <v>99</v>
      </c>
      <c r="D180" s="383" t="s">
        <v>403</v>
      </c>
      <c r="E180" s="384" t="s">
        <v>403</v>
      </c>
      <c r="F180" s="385" t="s">
        <v>403</v>
      </c>
      <c r="G180" s="386"/>
      <c r="H180" s="402">
        <f aca="true" t="shared" si="12" ref="H180:I183">H181</f>
        <v>224.4</v>
      </c>
      <c r="I180" s="402">
        <f t="shared" si="12"/>
        <v>441.2</v>
      </c>
    </row>
    <row r="181" spans="1:9" ht="16.5" customHeight="1">
      <c r="A181" s="387" t="s">
        <v>166</v>
      </c>
      <c r="B181" s="388">
        <v>99</v>
      </c>
      <c r="C181" s="388">
        <v>99</v>
      </c>
      <c r="D181" s="389" t="s">
        <v>113</v>
      </c>
      <c r="E181" s="14" t="s">
        <v>169</v>
      </c>
      <c r="F181" s="390" t="s">
        <v>170</v>
      </c>
      <c r="G181" s="391"/>
      <c r="H181" s="403">
        <f t="shared" si="12"/>
        <v>224.4</v>
      </c>
      <c r="I181" s="403">
        <f t="shared" si="12"/>
        <v>441.2</v>
      </c>
    </row>
    <row r="182" spans="1:9" ht="22.5" customHeight="1">
      <c r="A182" s="387" t="s">
        <v>173</v>
      </c>
      <c r="B182" s="388">
        <v>99</v>
      </c>
      <c r="C182" s="388">
        <v>99</v>
      </c>
      <c r="D182" s="389" t="s">
        <v>113</v>
      </c>
      <c r="E182" s="14" t="s">
        <v>171</v>
      </c>
      <c r="F182" s="390" t="s">
        <v>170</v>
      </c>
      <c r="G182" s="391"/>
      <c r="H182" s="403">
        <f t="shared" si="12"/>
        <v>224.4</v>
      </c>
      <c r="I182" s="403">
        <f t="shared" si="12"/>
        <v>441.2</v>
      </c>
    </row>
    <row r="183" spans="1:9" ht="41.25" customHeight="1">
      <c r="A183" s="387" t="s">
        <v>404</v>
      </c>
      <c r="B183" s="388">
        <v>99</v>
      </c>
      <c r="C183" s="388">
        <v>99</v>
      </c>
      <c r="D183" s="389" t="s">
        <v>113</v>
      </c>
      <c r="E183" s="14" t="s">
        <v>171</v>
      </c>
      <c r="F183" s="390" t="s">
        <v>405</v>
      </c>
      <c r="G183" s="391"/>
      <c r="H183" s="403">
        <f t="shared" si="12"/>
        <v>224.4</v>
      </c>
      <c r="I183" s="403">
        <f t="shared" si="12"/>
        <v>441.2</v>
      </c>
    </row>
    <row r="184" spans="1:9" ht="22.5" customHeight="1">
      <c r="A184" s="387" t="s">
        <v>406</v>
      </c>
      <c r="B184" s="388">
        <v>99</v>
      </c>
      <c r="C184" s="388">
        <v>99</v>
      </c>
      <c r="D184" s="389" t="s">
        <v>113</v>
      </c>
      <c r="E184" s="14" t="s">
        <v>171</v>
      </c>
      <c r="F184" s="390" t="s">
        <v>405</v>
      </c>
      <c r="G184" s="392">
        <v>900</v>
      </c>
      <c r="H184" s="403">
        <v>224.4</v>
      </c>
      <c r="I184" s="403">
        <v>441.2</v>
      </c>
    </row>
    <row r="185" spans="1:9" ht="12.75">
      <c r="A185" s="15"/>
      <c r="B185" s="15"/>
      <c r="C185" s="15"/>
      <c r="D185" s="15"/>
      <c r="E185" s="15"/>
      <c r="F185" s="15"/>
      <c r="G185" s="15"/>
      <c r="H185" s="404">
        <f>H180+H161+H145+H79+H72+H19+H174</f>
        <v>8211.900000000001</v>
      </c>
      <c r="I185" s="404">
        <f>I180+I161+I145+I79+I72+I19+I174</f>
        <v>8390.9</v>
      </c>
    </row>
    <row r="186" spans="1:9" ht="12.75">
      <c r="A186" s="15"/>
      <c r="B186" s="15"/>
      <c r="C186" s="15"/>
      <c r="D186" s="15"/>
      <c r="E186" s="15"/>
      <c r="F186" s="15"/>
      <c r="G186" s="15"/>
      <c r="H186" s="16"/>
      <c r="I186" s="16"/>
    </row>
  </sheetData>
  <sheetProtection/>
  <mergeCells count="13">
    <mergeCell ref="H2:I2"/>
    <mergeCell ref="B3:I3"/>
    <mergeCell ref="C4:I4"/>
    <mergeCell ref="C5:I5"/>
    <mergeCell ref="G6:I6"/>
    <mergeCell ref="B8:I12"/>
    <mergeCell ref="A14:H14"/>
    <mergeCell ref="A15:I15"/>
    <mergeCell ref="G16:H16"/>
    <mergeCell ref="B17:G17"/>
    <mergeCell ref="H17:H18"/>
    <mergeCell ref="I17:I18"/>
    <mergeCell ref="D18:F18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K188"/>
  <sheetViews>
    <sheetView zoomScalePageLayoutView="0" workbookViewId="0" topLeftCell="A175">
      <selection activeCell="O189" sqref="O189"/>
    </sheetView>
  </sheetViews>
  <sheetFormatPr defaultColWidth="9.140625" defaultRowHeight="12.75"/>
  <cols>
    <col min="1" max="1" width="1.1484375" style="0" customWidth="1"/>
    <col min="2" max="2" width="42.140625" style="0" customWidth="1"/>
    <col min="3" max="3" width="5.00390625" style="0" customWidth="1"/>
    <col min="4" max="4" width="4.00390625" style="0" customWidth="1"/>
    <col min="5" max="5" width="3.421875" style="0" customWidth="1"/>
    <col min="6" max="6" width="4.140625" style="0" customWidth="1"/>
    <col min="7" max="7" width="3.00390625" style="0" customWidth="1"/>
    <col min="8" max="8" width="5.140625" style="0" customWidth="1"/>
    <col min="9" max="9" width="4.00390625" style="0" customWidth="1"/>
    <col min="10" max="10" width="7.421875" style="0" customWidth="1"/>
  </cols>
  <sheetData>
    <row r="2" ht="12.75" hidden="1"/>
    <row r="3" spans="2:11" ht="12.75">
      <c r="B3" s="138"/>
      <c r="C3" s="425" t="s">
        <v>326</v>
      </c>
      <c r="D3" s="425"/>
      <c r="E3" s="425"/>
      <c r="F3" s="425"/>
      <c r="G3" s="425"/>
      <c r="H3" s="425"/>
      <c r="I3" s="425"/>
      <c r="J3" s="425"/>
      <c r="K3" s="425"/>
    </row>
    <row r="4" spans="2:11" ht="12.75">
      <c r="B4" s="138"/>
      <c r="C4" s="450" t="s">
        <v>348</v>
      </c>
      <c r="D4" s="450"/>
      <c r="E4" s="450"/>
      <c r="F4" s="450"/>
      <c r="G4" s="450"/>
      <c r="H4" s="450"/>
      <c r="I4" s="450"/>
      <c r="J4" s="450"/>
      <c r="K4" s="450"/>
    </row>
    <row r="5" spans="2:11" ht="12.75">
      <c r="B5" s="138"/>
      <c r="C5" s="450"/>
      <c r="D5" s="450"/>
      <c r="E5" s="450"/>
      <c r="F5" s="450"/>
      <c r="G5" s="450"/>
      <c r="H5" s="450"/>
      <c r="I5" s="450"/>
      <c r="J5" s="450"/>
      <c r="K5" s="450"/>
    </row>
    <row r="6" spans="2:11" ht="12.75">
      <c r="B6" s="138"/>
      <c r="C6" s="450"/>
      <c r="D6" s="450"/>
      <c r="E6" s="450"/>
      <c r="F6" s="450"/>
      <c r="G6" s="450"/>
      <c r="H6" s="450"/>
      <c r="I6" s="450"/>
      <c r="J6" s="450"/>
      <c r="K6" s="450"/>
    </row>
    <row r="7" spans="2:11" ht="12.75">
      <c r="B7" s="138"/>
      <c r="C7" s="450"/>
      <c r="D7" s="450"/>
      <c r="E7" s="450"/>
      <c r="F7" s="450"/>
      <c r="G7" s="450"/>
      <c r="H7" s="450"/>
      <c r="I7" s="450"/>
      <c r="J7" s="450"/>
      <c r="K7" s="450"/>
    </row>
    <row r="8" spans="2:11" ht="12.75">
      <c r="B8" s="138"/>
      <c r="C8" s="450"/>
      <c r="D8" s="450"/>
      <c r="E8" s="450"/>
      <c r="F8" s="450"/>
      <c r="G8" s="450"/>
      <c r="H8" s="450"/>
      <c r="I8" s="450"/>
      <c r="J8" s="450"/>
      <c r="K8" s="450"/>
    </row>
    <row r="9" spans="2:11" ht="12.75">
      <c r="B9" s="138"/>
      <c r="C9" s="450"/>
      <c r="D9" s="450"/>
      <c r="E9" s="450"/>
      <c r="F9" s="450"/>
      <c r="G9" s="450"/>
      <c r="H9" s="450"/>
      <c r="I9" s="450"/>
      <c r="J9" s="450"/>
      <c r="K9" s="450"/>
    </row>
    <row r="10" spans="2:11" ht="12.75">
      <c r="B10" s="138"/>
      <c r="C10" s="138"/>
      <c r="D10" s="138"/>
      <c r="E10" s="138"/>
      <c r="F10" s="138"/>
      <c r="G10" s="138"/>
      <c r="H10" s="428" t="s">
        <v>349</v>
      </c>
      <c r="I10" s="428"/>
      <c r="J10" s="428"/>
      <c r="K10" s="428"/>
    </row>
    <row r="11" spans="2:11" ht="12.75">
      <c r="B11" s="280"/>
      <c r="C11" s="280"/>
      <c r="D11" s="450" t="s">
        <v>327</v>
      </c>
      <c r="E11" s="450"/>
      <c r="F11" s="450"/>
      <c r="G11" s="450"/>
      <c r="H11" s="450"/>
      <c r="I11" s="450"/>
      <c r="J11" s="450"/>
      <c r="K11" s="450"/>
    </row>
    <row r="12" spans="2:11" ht="12.75">
      <c r="B12" s="280"/>
      <c r="C12" s="280"/>
      <c r="D12" s="450"/>
      <c r="E12" s="450"/>
      <c r="F12" s="450"/>
      <c r="G12" s="450"/>
      <c r="H12" s="450"/>
      <c r="I12" s="450"/>
      <c r="J12" s="450"/>
      <c r="K12" s="450"/>
    </row>
    <row r="13" spans="2:11" ht="12.75">
      <c r="B13" s="280"/>
      <c r="C13" s="280"/>
      <c r="D13" s="450"/>
      <c r="E13" s="450"/>
      <c r="F13" s="450"/>
      <c r="G13" s="450"/>
      <c r="H13" s="450"/>
      <c r="I13" s="450"/>
      <c r="J13" s="450"/>
      <c r="K13" s="450"/>
    </row>
    <row r="14" spans="2:11" ht="12.75">
      <c r="B14" s="280"/>
      <c r="C14" s="280"/>
      <c r="D14" s="450"/>
      <c r="E14" s="450"/>
      <c r="F14" s="450"/>
      <c r="G14" s="450"/>
      <c r="H14" s="450"/>
      <c r="I14" s="450"/>
      <c r="J14" s="450"/>
      <c r="K14" s="450"/>
    </row>
    <row r="15" spans="2:11" ht="12.75">
      <c r="B15" s="280"/>
      <c r="C15" s="280"/>
      <c r="D15" s="450"/>
      <c r="E15" s="450"/>
      <c r="F15" s="450"/>
      <c r="G15" s="450"/>
      <c r="H15" s="450"/>
      <c r="I15" s="450"/>
      <c r="J15" s="450"/>
      <c r="K15" s="450"/>
    </row>
    <row r="16" spans="2:10" ht="34.5" customHeight="1">
      <c r="B16" s="462" t="s">
        <v>105</v>
      </c>
      <c r="C16" s="462"/>
      <c r="D16" s="462"/>
      <c r="E16" s="462"/>
      <c r="F16" s="462"/>
      <c r="G16" s="462"/>
      <c r="H16" s="462"/>
      <c r="I16" s="462"/>
      <c r="J16" s="462"/>
    </row>
    <row r="17" spans="2:10" ht="15.75">
      <c r="B17" s="431" t="s">
        <v>350</v>
      </c>
      <c r="C17" s="431"/>
      <c r="D17" s="431"/>
      <c r="E17" s="431"/>
      <c r="F17" s="431"/>
      <c r="G17" s="431"/>
      <c r="H17" s="431"/>
      <c r="I17" s="431"/>
      <c r="J17" s="431"/>
    </row>
    <row r="19" spans="10:11" ht="1.5" customHeight="1">
      <c r="J19" s="374"/>
      <c r="K19" s="374"/>
    </row>
    <row r="20" spans="2:11" ht="28.5" customHeight="1">
      <c r="B20" s="463" t="s">
        <v>89</v>
      </c>
      <c r="C20" s="464" t="s">
        <v>85</v>
      </c>
      <c r="D20" s="465" t="s">
        <v>119</v>
      </c>
      <c r="E20" s="466"/>
      <c r="F20" s="466"/>
      <c r="G20" s="466"/>
      <c r="H20" s="466"/>
      <c r="I20" s="467"/>
      <c r="J20" s="468" t="s">
        <v>13</v>
      </c>
      <c r="K20" s="469" t="s">
        <v>14</v>
      </c>
    </row>
    <row r="21" spans="2:11" ht="52.5">
      <c r="B21" s="470"/>
      <c r="C21" s="471"/>
      <c r="D21" s="472" t="s">
        <v>92</v>
      </c>
      <c r="E21" s="473" t="s">
        <v>91</v>
      </c>
      <c r="F21" s="474" t="s">
        <v>90</v>
      </c>
      <c r="G21" s="474"/>
      <c r="H21" s="474"/>
      <c r="I21" s="475" t="s">
        <v>93</v>
      </c>
      <c r="J21" s="468"/>
      <c r="K21" s="469"/>
    </row>
    <row r="22" spans="2:11" ht="27.75" customHeight="1">
      <c r="B22" s="476" t="s">
        <v>71</v>
      </c>
      <c r="C22" s="477">
        <v>871</v>
      </c>
      <c r="D22" s="21" t="s">
        <v>72</v>
      </c>
      <c r="E22" s="22" t="s">
        <v>69</v>
      </c>
      <c r="F22" s="478"/>
      <c r="G22" s="479"/>
      <c r="H22" s="480" t="s">
        <v>70</v>
      </c>
      <c r="I22" s="113" t="s">
        <v>68</v>
      </c>
      <c r="J22" s="481">
        <f>J28+J61+J66</f>
        <v>3785.7</v>
      </c>
      <c r="K22" s="481">
        <f>K28+K61+K66</f>
        <v>3785.7999999999997</v>
      </c>
    </row>
    <row r="23" spans="2:11" ht="44.25" customHeight="1" hidden="1">
      <c r="B23" s="482" t="s">
        <v>74</v>
      </c>
      <c r="C23" s="477">
        <v>871</v>
      </c>
      <c r="D23" s="29" t="s">
        <v>72</v>
      </c>
      <c r="E23" s="30" t="s">
        <v>75</v>
      </c>
      <c r="F23" s="478"/>
      <c r="G23" s="479"/>
      <c r="H23" s="480" t="s">
        <v>70</v>
      </c>
      <c r="I23" s="123" t="s">
        <v>68</v>
      </c>
      <c r="J23" s="483">
        <f aca="true" t="shared" si="0" ref="J23:K26">J24</f>
        <v>0</v>
      </c>
      <c r="K23" s="483">
        <f t="shared" si="0"/>
        <v>0</v>
      </c>
    </row>
    <row r="24" spans="2:11" ht="31.5" customHeight="1" hidden="1">
      <c r="B24" s="132" t="s">
        <v>126</v>
      </c>
      <c r="C24" s="477">
        <v>871</v>
      </c>
      <c r="D24" s="34" t="s">
        <v>72</v>
      </c>
      <c r="E24" s="35" t="s">
        <v>75</v>
      </c>
      <c r="F24" s="484" t="s">
        <v>121</v>
      </c>
      <c r="G24" s="485" t="s">
        <v>169</v>
      </c>
      <c r="H24" s="486" t="s">
        <v>170</v>
      </c>
      <c r="I24" s="487"/>
      <c r="J24" s="488">
        <f t="shared" si="0"/>
        <v>0</v>
      </c>
      <c r="K24" s="488">
        <f t="shared" si="0"/>
        <v>0</v>
      </c>
    </row>
    <row r="25" spans="2:11" ht="28.5" customHeight="1" hidden="1">
      <c r="B25" s="132" t="s">
        <v>60</v>
      </c>
      <c r="C25" s="477">
        <v>871</v>
      </c>
      <c r="D25" s="41" t="s">
        <v>72</v>
      </c>
      <c r="E25" s="42" t="s">
        <v>75</v>
      </c>
      <c r="F25" s="489" t="s">
        <v>124</v>
      </c>
      <c r="G25" s="490" t="s">
        <v>120</v>
      </c>
      <c r="H25" s="491" t="s">
        <v>170</v>
      </c>
      <c r="I25" s="487"/>
      <c r="J25" s="488">
        <f t="shared" si="0"/>
        <v>0</v>
      </c>
      <c r="K25" s="488">
        <f t="shared" si="0"/>
        <v>0</v>
      </c>
    </row>
    <row r="26" spans="2:11" ht="37.5" customHeight="1" hidden="1">
      <c r="B26" s="492" t="s">
        <v>122</v>
      </c>
      <c r="C26" s="477">
        <v>871</v>
      </c>
      <c r="D26" s="41" t="s">
        <v>72</v>
      </c>
      <c r="E26" s="42" t="s">
        <v>75</v>
      </c>
      <c r="F26" s="489" t="s">
        <v>124</v>
      </c>
      <c r="G26" s="490" t="s">
        <v>120</v>
      </c>
      <c r="H26" s="491" t="s">
        <v>125</v>
      </c>
      <c r="I26" s="493"/>
      <c r="J26" s="488">
        <f t="shared" si="0"/>
        <v>0</v>
      </c>
      <c r="K26" s="488">
        <f t="shared" si="0"/>
        <v>0</v>
      </c>
    </row>
    <row r="27" spans="2:11" ht="48" customHeight="1" hidden="1">
      <c r="B27" s="58" t="s">
        <v>123</v>
      </c>
      <c r="C27" s="477">
        <v>871</v>
      </c>
      <c r="D27" s="41" t="s">
        <v>72</v>
      </c>
      <c r="E27" s="42" t="s">
        <v>75</v>
      </c>
      <c r="F27" s="489" t="s">
        <v>124</v>
      </c>
      <c r="G27" s="490" t="s">
        <v>120</v>
      </c>
      <c r="H27" s="491" t="s">
        <v>125</v>
      </c>
      <c r="I27" s="69">
        <v>100</v>
      </c>
      <c r="J27" s="488"/>
      <c r="K27" s="488"/>
    </row>
    <row r="28" spans="2:11" ht="51.75" customHeight="1">
      <c r="B28" s="29" t="s">
        <v>76</v>
      </c>
      <c r="C28" s="477">
        <v>871</v>
      </c>
      <c r="D28" s="29" t="s">
        <v>72</v>
      </c>
      <c r="E28" s="30" t="s">
        <v>77</v>
      </c>
      <c r="F28" s="478"/>
      <c r="G28" s="479"/>
      <c r="H28" s="480"/>
      <c r="I28" s="494" t="s">
        <v>68</v>
      </c>
      <c r="J28" s="495">
        <f>J29+J40</f>
        <v>3709.1</v>
      </c>
      <c r="K28" s="495">
        <f>K29+K40</f>
        <v>3709.1</v>
      </c>
    </row>
    <row r="29" spans="2:11" ht="31.5" customHeight="1">
      <c r="B29" s="496" t="s">
        <v>127</v>
      </c>
      <c r="C29" s="477">
        <v>871</v>
      </c>
      <c r="D29" s="34" t="s">
        <v>72</v>
      </c>
      <c r="E29" s="35" t="s">
        <v>77</v>
      </c>
      <c r="F29" s="484" t="s">
        <v>128</v>
      </c>
      <c r="G29" s="485" t="s">
        <v>169</v>
      </c>
      <c r="H29" s="486" t="s">
        <v>170</v>
      </c>
      <c r="I29" s="497"/>
      <c r="J29" s="495">
        <f>J33+J30</f>
        <v>3709.1</v>
      </c>
      <c r="K29" s="495">
        <f>K33+K30</f>
        <v>3709.1</v>
      </c>
    </row>
    <row r="30" spans="2:11" ht="20.25" customHeight="1">
      <c r="B30" s="496" t="s">
        <v>210</v>
      </c>
      <c r="C30" s="477">
        <v>871</v>
      </c>
      <c r="D30" s="34" t="s">
        <v>72</v>
      </c>
      <c r="E30" s="35" t="s">
        <v>77</v>
      </c>
      <c r="F30" s="484" t="s">
        <v>128</v>
      </c>
      <c r="G30" s="485" t="s">
        <v>129</v>
      </c>
      <c r="H30" s="498" t="s">
        <v>170</v>
      </c>
      <c r="I30" s="497"/>
      <c r="J30" s="495">
        <f>J31</f>
        <v>671.6</v>
      </c>
      <c r="K30" s="495">
        <f>K31</f>
        <v>671.6</v>
      </c>
    </row>
    <row r="31" spans="2:11" ht="68.25" customHeight="1">
      <c r="B31" s="492" t="s">
        <v>130</v>
      </c>
      <c r="C31" s="477">
        <v>871</v>
      </c>
      <c r="D31" s="41" t="s">
        <v>72</v>
      </c>
      <c r="E31" s="42" t="s">
        <v>77</v>
      </c>
      <c r="F31" s="489" t="s">
        <v>128</v>
      </c>
      <c r="G31" s="490" t="s">
        <v>129</v>
      </c>
      <c r="H31" s="491" t="s">
        <v>125</v>
      </c>
      <c r="I31" s="494"/>
      <c r="J31" s="495">
        <f>J32</f>
        <v>671.6</v>
      </c>
      <c r="K31" s="495">
        <f>K32</f>
        <v>671.6</v>
      </c>
    </row>
    <row r="32" spans="2:11" ht="66" customHeight="1">
      <c r="B32" s="499" t="s">
        <v>123</v>
      </c>
      <c r="C32" s="477">
        <v>871</v>
      </c>
      <c r="D32" s="41" t="s">
        <v>72</v>
      </c>
      <c r="E32" s="42" t="s">
        <v>77</v>
      </c>
      <c r="F32" s="489" t="s">
        <v>128</v>
      </c>
      <c r="G32" s="490" t="s">
        <v>129</v>
      </c>
      <c r="H32" s="491" t="s">
        <v>125</v>
      </c>
      <c r="I32" s="500" t="s">
        <v>41</v>
      </c>
      <c r="J32" s="501">
        <v>671.6</v>
      </c>
      <c r="K32" s="501">
        <v>671.6</v>
      </c>
    </row>
    <row r="33" spans="2:11" ht="21" customHeight="1">
      <c r="B33" s="496" t="s">
        <v>132</v>
      </c>
      <c r="C33" s="477">
        <v>871</v>
      </c>
      <c r="D33" s="34" t="s">
        <v>72</v>
      </c>
      <c r="E33" s="35" t="s">
        <v>77</v>
      </c>
      <c r="F33" s="484" t="s">
        <v>128</v>
      </c>
      <c r="G33" s="485" t="s">
        <v>120</v>
      </c>
      <c r="H33" s="498" t="s">
        <v>170</v>
      </c>
      <c r="I33" s="497"/>
      <c r="J33" s="495">
        <f>J34+J36</f>
        <v>3037.5</v>
      </c>
      <c r="K33" s="495">
        <f>K34+K36</f>
        <v>3037.5</v>
      </c>
    </row>
    <row r="34" spans="2:11" ht="60" customHeight="1">
      <c r="B34" s="492" t="s">
        <v>130</v>
      </c>
      <c r="C34" s="477">
        <v>871</v>
      </c>
      <c r="D34" s="41" t="s">
        <v>72</v>
      </c>
      <c r="E34" s="42" t="s">
        <v>77</v>
      </c>
      <c r="F34" s="489" t="s">
        <v>128</v>
      </c>
      <c r="G34" s="490" t="s">
        <v>120</v>
      </c>
      <c r="H34" s="491" t="s">
        <v>125</v>
      </c>
      <c r="I34" s="494"/>
      <c r="J34" s="495">
        <f>J35</f>
        <v>2894.5</v>
      </c>
      <c r="K34" s="495">
        <f>K35</f>
        <v>2894.5</v>
      </c>
    </row>
    <row r="35" spans="2:11" ht="64.5" customHeight="1">
      <c r="B35" s="499" t="s">
        <v>123</v>
      </c>
      <c r="C35" s="477">
        <v>871</v>
      </c>
      <c r="D35" s="41" t="s">
        <v>72</v>
      </c>
      <c r="E35" s="42" t="s">
        <v>77</v>
      </c>
      <c r="F35" s="489" t="s">
        <v>128</v>
      </c>
      <c r="G35" s="490" t="s">
        <v>120</v>
      </c>
      <c r="H35" s="491" t="s">
        <v>125</v>
      </c>
      <c r="I35" s="500" t="s">
        <v>41</v>
      </c>
      <c r="J35" s="501">
        <v>2894.5</v>
      </c>
      <c r="K35" s="501">
        <v>2894.5</v>
      </c>
    </row>
    <row r="36" spans="2:11" ht="48" customHeight="1">
      <c r="B36" s="492" t="s">
        <v>133</v>
      </c>
      <c r="C36" s="477">
        <v>871</v>
      </c>
      <c r="D36" s="41" t="s">
        <v>72</v>
      </c>
      <c r="E36" s="42" t="s">
        <v>77</v>
      </c>
      <c r="F36" s="489" t="s">
        <v>128</v>
      </c>
      <c r="G36" s="490" t="s">
        <v>120</v>
      </c>
      <c r="H36" s="491" t="s">
        <v>134</v>
      </c>
      <c r="I36" s="500"/>
      <c r="J36" s="501">
        <f>J37+J38+J39</f>
        <v>143</v>
      </c>
      <c r="K36" s="501">
        <f>K37+K38+K39</f>
        <v>143</v>
      </c>
    </row>
    <row r="37" spans="2:11" ht="30.75" customHeight="1">
      <c r="B37" s="58" t="s">
        <v>43</v>
      </c>
      <c r="C37" s="477">
        <v>871</v>
      </c>
      <c r="D37" s="41" t="s">
        <v>72</v>
      </c>
      <c r="E37" s="42" t="s">
        <v>77</v>
      </c>
      <c r="F37" s="489" t="s">
        <v>128</v>
      </c>
      <c r="G37" s="490" t="s">
        <v>120</v>
      </c>
      <c r="H37" s="491" t="s">
        <v>134</v>
      </c>
      <c r="I37" s="500" t="s">
        <v>42</v>
      </c>
      <c r="J37" s="501">
        <f>168-50</f>
        <v>118</v>
      </c>
      <c r="K37" s="501">
        <f>168-50</f>
        <v>118</v>
      </c>
    </row>
    <row r="38" spans="2:11" ht="18" customHeight="1">
      <c r="B38" s="58" t="s">
        <v>40</v>
      </c>
      <c r="C38" s="477">
        <v>871</v>
      </c>
      <c r="D38" s="41" t="s">
        <v>72</v>
      </c>
      <c r="E38" s="42" t="s">
        <v>77</v>
      </c>
      <c r="F38" s="489" t="s">
        <v>128</v>
      </c>
      <c r="G38" s="490" t="s">
        <v>120</v>
      </c>
      <c r="H38" s="491" t="s">
        <v>134</v>
      </c>
      <c r="I38" s="494" t="s">
        <v>99</v>
      </c>
      <c r="J38" s="501">
        <v>25</v>
      </c>
      <c r="K38" s="501">
        <v>25</v>
      </c>
    </row>
    <row r="39" spans="2:11" ht="0.75" customHeight="1">
      <c r="B39" s="58"/>
      <c r="C39" s="477">
        <v>871</v>
      </c>
      <c r="D39" s="41"/>
      <c r="E39" s="42"/>
      <c r="F39" s="489"/>
      <c r="G39" s="490"/>
      <c r="H39" s="491"/>
      <c r="I39" s="494"/>
      <c r="J39" s="501"/>
      <c r="K39" s="501"/>
    </row>
    <row r="40" spans="2:11" ht="19.5" customHeight="1" hidden="1">
      <c r="B40" s="496" t="s">
        <v>137</v>
      </c>
      <c r="C40" s="477">
        <v>871</v>
      </c>
      <c r="D40" s="41" t="s">
        <v>72</v>
      </c>
      <c r="E40" s="42" t="s">
        <v>77</v>
      </c>
      <c r="F40" s="489" t="s">
        <v>128</v>
      </c>
      <c r="G40" s="490" t="s">
        <v>120</v>
      </c>
      <c r="H40" s="491" t="s">
        <v>134</v>
      </c>
      <c r="I40" s="494" t="s">
        <v>351</v>
      </c>
      <c r="J40" s="495">
        <f>J41</f>
        <v>0</v>
      </c>
      <c r="K40" s="495">
        <f>K41</f>
        <v>0</v>
      </c>
    </row>
    <row r="41" spans="2:11" ht="63" customHeight="1" hidden="1">
      <c r="B41" s="496" t="s">
        <v>139</v>
      </c>
      <c r="C41" s="477">
        <v>871</v>
      </c>
      <c r="D41" s="41" t="s">
        <v>72</v>
      </c>
      <c r="E41" s="42" t="s">
        <v>77</v>
      </c>
      <c r="F41" s="489" t="s">
        <v>128</v>
      </c>
      <c r="G41" s="490" t="s">
        <v>120</v>
      </c>
      <c r="H41" s="491" t="s">
        <v>134</v>
      </c>
      <c r="I41" s="494" t="s">
        <v>351</v>
      </c>
      <c r="J41" s="501">
        <f>J42+J44+J46+J48</f>
        <v>0</v>
      </c>
      <c r="K41" s="501">
        <f>K42+K44+K46+K48</f>
        <v>0</v>
      </c>
    </row>
    <row r="42" spans="2:11" ht="45" customHeight="1" hidden="1">
      <c r="B42" s="375" t="s">
        <v>352</v>
      </c>
      <c r="C42" s="477">
        <v>871</v>
      </c>
      <c r="D42" s="41" t="s">
        <v>72</v>
      </c>
      <c r="E42" s="42" t="s">
        <v>77</v>
      </c>
      <c r="F42" s="489" t="s">
        <v>128</v>
      </c>
      <c r="G42" s="490" t="s">
        <v>120</v>
      </c>
      <c r="H42" s="491" t="s">
        <v>134</v>
      </c>
      <c r="I42" s="494" t="s">
        <v>351</v>
      </c>
      <c r="J42" s="501">
        <f>J43</f>
        <v>0</v>
      </c>
      <c r="K42" s="501">
        <f>K43</f>
        <v>0</v>
      </c>
    </row>
    <row r="43" spans="2:11" ht="0.75" customHeight="1">
      <c r="B43" s="58" t="s">
        <v>137</v>
      </c>
      <c r="C43" s="477">
        <v>871</v>
      </c>
      <c r="D43" s="41" t="s">
        <v>72</v>
      </c>
      <c r="E43" s="42" t="s">
        <v>77</v>
      </c>
      <c r="F43" s="489" t="s">
        <v>128</v>
      </c>
      <c r="G43" s="490" t="s">
        <v>120</v>
      </c>
      <c r="H43" s="491" t="s">
        <v>134</v>
      </c>
      <c r="I43" s="494" t="s">
        <v>351</v>
      </c>
      <c r="J43" s="501"/>
      <c r="K43" s="501"/>
    </row>
    <row r="44" spans="2:11" ht="51" customHeight="1" hidden="1">
      <c r="B44" s="375" t="s">
        <v>353</v>
      </c>
      <c r="C44" s="477">
        <v>871</v>
      </c>
      <c r="D44" s="41" t="s">
        <v>72</v>
      </c>
      <c r="E44" s="42" t="s">
        <v>77</v>
      </c>
      <c r="F44" s="489" t="s">
        <v>128</v>
      </c>
      <c r="G44" s="490" t="s">
        <v>120</v>
      </c>
      <c r="H44" s="491" t="s">
        <v>134</v>
      </c>
      <c r="I44" s="494" t="s">
        <v>351</v>
      </c>
      <c r="J44" s="501">
        <f>J45</f>
        <v>0</v>
      </c>
      <c r="K44" s="501">
        <f>K45</f>
        <v>0</v>
      </c>
    </row>
    <row r="45" spans="2:11" ht="27" customHeight="1" hidden="1">
      <c r="B45" s="58" t="s">
        <v>137</v>
      </c>
      <c r="C45" s="477">
        <v>871</v>
      </c>
      <c r="D45" s="41" t="s">
        <v>72</v>
      </c>
      <c r="E45" s="42" t="s">
        <v>77</v>
      </c>
      <c r="F45" s="489" t="s">
        <v>128</v>
      </c>
      <c r="G45" s="490" t="s">
        <v>120</v>
      </c>
      <c r="H45" s="491" t="s">
        <v>134</v>
      </c>
      <c r="I45" s="494" t="s">
        <v>351</v>
      </c>
      <c r="J45" s="501"/>
      <c r="K45" s="501"/>
    </row>
    <row r="46" spans="2:11" ht="37.5" customHeight="1" hidden="1">
      <c r="B46" s="59" t="s">
        <v>354</v>
      </c>
      <c r="C46" s="477">
        <v>871</v>
      </c>
      <c r="D46" s="41" t="s">
        <v>72</v>
      </c>
      <c r="E46" s="42" t="s">
        <v>77</v>
      </c>
      <c r="F46" s="489" t="s">
        <v>128</v>
      </c>
      <c r="G46" s="490" t="s">
        <v>120</v>
      </c>
      <c r="H46" s="491" t="s">
        <v>134</v>
      </c>
      <c r="I46" s="494" t="s">
        <v>351</v>
      </c>
      <c r="J46" s="501">
        <f>J47</f>
        <v>0</v>
      </c>
      <c r="K46" s="501">
        <f>K47</f>
        <v>0</v>
      </c>
    </row>
    <row r="47" spans="2:11" ht="25.5" customHeight="1" hidden="1">
      <c r="B47" s="58" t="s">
        <v>137</v>
      </c>
      <c r="C47" s="477">
        <v>871</v>
      </c>
      <c r="D47" s="41" t="s">
        <v>72</v>
      </c>
      <c r="E47" s="42" t="s">
        <v>77</v>
      </c>
      <c r="F47" s="489" t="s">
        <v>128</v>
      </c>
      <c r="G47" s="490" t="s">
        <v>120</v>
      </c>
      <c r="H47" s="491" t="s">
        <v>134</v>
      </c>
      <c r="I47" s="494" t="s">
        <v>351</v>
      </c>
      <c r="J47" s="501"/>
      <c r="K47" s="501"/>
    </row>
    <row r="48" spans="2:11" ht="40.5" customHeight="1" hidden="1">
      <c r="B48" s="59" t="s">
        <v>355</v>
      </c>
      <c r="C48" s="477">
        <v>871</v>
      </c>
      <c r="D48" s="41" t="s">
        <v>72</v>
      </c>
      <c r="E48" s="42" t="s">
        <v>77</v>
      </c>
      <c r="F48" s="489" t="s">
        <v>128</v>
      </c>
      <c r="G48" s="490" t="s">
        <v>120</v>
      </c>
      <c r="H48" s="491" t="s">
        <v>134</v>
      </c>
      <c r="I48" s="494" t="s">
        <v>351</v>
      </c>
      <c r="J48" s="501">
        <f>J49</f>
        <v>0</v>
      </c>
      <c r="K48" s="501">
        <f>K49</f>
        <v>0</v>
      </c>
    </row>
    <row r="49" spans="2:11" ht="28.5" customHeight="1" hidden="1">
      <c r="B49" s="58" t="s">
        <v>137</v>
      </c>
      <c r="C49" s="477">
        <v>871</v>
      </c>
      <c r="D49" s="41" t="s">
        <v>72</v>
      </c>
      <c r="E49" s="42" t="s">
        <v>77</v>
      </c>
      <c r="F49" s="489" t="s">
        <v>128</v>
      </c>
      <c r="G49" s="490" t="s">
        <v>120</v>
      </c>
      <c r="H49" s="491" t="s">
        <v>134</v>
      </c>
      <c r="I49" s="494" t="s">
        <v>351</v>
      </c>
      <c r="J49" s="501"/>
      <c r="K49" s="501"/>
    </row>
    <row r="50" spans="2:11" ht="39" customHeight="1" hidden="1">
      <c r="B50" s="482" t="s">
        <v>100</v>
      </c>
      <c r="C50" s="477">
        <v>871</v>
      </c>
      <c r="D50" s="41" t="s">
        <v>72</v>
      </c>
      <c r="E50" s="42" t="s">
        <v>77</v>
      </c>
      <c r="F50" s="489" t="s">
        <v>128</v>
      </c>
      <c r="G50" s="490" t="s">
        <v>120</v>
      </c>
      <c r="H50" s="491" t="s">
        <v>134</v>
      </c>
      <c r="I50" s="494" t="s">
        <v>351</v>
      </c>
      <c r="J50" s="502">
        <f>J51</f>
        <v>0</v>
      </c>
      <c r="K50" s="502">
        <f>K51</f>
        <v>0</v>
      </c>
    </row>
    <row r="51" spans="2:11" ht="26.25" customHeight="1" hidden="1">
      <c r="B51" s="496" t="s">
        <v>137</v>
      </c>
      <c r="C51" s="477">
        <v>871</v>
      </c>
      <c r="D51" s="41" t="s">
        <v>72</v>
      </c>
      <c r="E51" s="42" t="s">
        <v>77</v>
      </c>
      <c r="F51" s="489" t="s">
        <v>128</v>
      </c>
      <c r="G51" s="490" t="s">
        <v>120</v>
      </c>
      <c r="H51" s="491" t="s">
        <v>134</v>
      </c>
      <c r="I51" s="494" t="s">
        <v>351</v>
      </c>
      <c r="J51" s="495">
        <f>J52</f>
        <v>0</v>
      </c>
      <c r="K51" s="495">
        <f>K52</f>
        <v>0</v>
      </c>
    </row>
    <row r="52" spans="2:11" ht="46.5" customHeight="1" hidden="1">
      <c r="B52" s="496" t="s">
        <v>139</v>
      </c>
      <c r="C52" s="477">
        <v>871</v>
      </c>
      <c r="D52" s="41" t="s">
        <v>72</v>
      </c>
      <c r="E52" s="42" t="s">
        <v>77</v>
      </c>
      <c r="F52" s="489" t="s">
        <v>128</v>
      </c>
      <c r="G52" s="490" t="s">
        <v>120</v>
      </c>
      <c r="H52" s="491" t="s">
        <v>134</v>
      </c>
      <c r="I52" s="494" t="s">
        <v>351</v>
      </c>
      <c r="J52" s="503">
        <f>J53+J55</f>
        <v>0</v>
      </c>
      <c r="K52" s="503">
        <f>K53+K55</f>
        <v>0</v>
      </c>
    </row>
    <row r="53" spans="2:11" ht="32.25" customHeight="1" hidden="1">
      <c r="B53" s="375" t="s">
        <v>356</v>
      </c>
      <c r="C53" s="477">
        <v>871</v>
      </c>
      <c r="D53" s="41" t="s">
        <v>72</v>
      </c>
      <c r="E53" s="42" t="s">
        <v>77</v>
      </c>
      <c r="F53" s="489" t="s">
        <v>128</v>
      </c>
      <c r="G53" s="490" t="s">
        <v>120</v>
      </c>
      <c r="H53" s="491" t="s">
        <v>134</v>
      </c>
      <c r="I53" s="494" t="s">
        <v>351</v>
      </c>
      <c r="J53" s="503">
        <f>J54</f>
        <v>0</v>
      </c>
      <c r="K53" s="503">
        <f>K54</f>
        <v>0</v>
      </c>
    </row>
    <row r="54" spans="2:11" ht="21.75" customHeight="1" hidden="1">
      <c r="B54" s="58" t="s">
        <v>137</v>
      </c>
      <c r="C54" s="477">
        <v>871</v>
      </c>
      <c r="D54" s="41" t="s">
        <v>72</v>
      </c>
      <c r="E54" s="42" t="s">
        <v>77</v>
      </c>
      <c r="F54" s="489" t="s">
        <v>128</v>
      </c>
      <c r="G54" s="490" t="s">
        <v>120</v>
      </c>
      <c r="H54" s="491" t="s">
        <v>134</v>
      </c>
      <c r="I54" s="494" t="s">
        <v>351</v>
      </c>
      <c r="J54" s="503"/>
      <c r="K54" s="503"/>
    </row>
    <row r="55" spans="2:11" ht="0.75" customHeight="1">
      <c r="B55" s="375" t="s">
        <v>357</v>
      </c>
      <c r="C55" s="477">
        <v>871</v>
      </c>
      <c r="D55" s="41" t="s">
        <v>72</v>
      </c>
      <c r="E55" s="42" t="s">
        <v>77</v>
      </c>
      <c r="F55" s="489" t="s">
        <v>128</v>
      </c>
      <c r="G55" s="490" t="s">
        <v>120</v>
      </c>
      <c r="H55" s="491" t="s">
        <v>134</v>
      </c>
      <c r="I55" s="494" t="s">
        <v>351</v>
      </c>
      <c r="J55" s="503">
        <f>J56</f>
        <v>0</v>
      </c>
      <c r="K55" s="503">
        <f>K56</f>
        <v>0</v>
      </c>
    </row>
    <row r="56" spans="2:11" ht="17.25" customHeight="1" hidden="1">
      <c r="B56" s="58" t="s">
        <v>137</v>
      </c>
      <c r="C56" s="477">
        <v>871</v>
      </c>
      <c r="D56" s="41" t="s">
        <v>72</v>
      </c>
      <c r="E56" s="42" t="s">
        <v>77</v>
      </c>
      <c r="F56" s="489" t="s">
        <v>128</v>
      </c>
      <c r="G56" s="490" t="s">
        <v>120</v>
      </c>
      <c r="H56" s="491" t="s">
        <v>134</v>
      </c>
      <c r="I56" s="494" t="s">
        <v>351</v>
      </c>
      <c r="J56" s="503"/>
      <c r="K56" s="503"/>
    </row>
    <row r="57" spans="2:11" ht="22.5" customHeight="1" hidden="1">
      <c r="B57" s="504" t="s">
        <v>358</v>
      </c>
      <c r="C57" s="477">
        <v>871</v>
      </c>
      <c r="D57" s="41" t="s">
        <v>72</v>
      </c>
      <c r="E57" s="42" t="s">
        <v>77</v>
      </c>
      <c r="F57" s="489" t="s">
        <v>128</v>
      </c>
      <c r="G57" s="490" t="s">
        <v>120</v>
      </c>
      <c r="H57" s="491" t="s">
        <v>134</v>
      </c>
      <c r="I57" s="494" t="s">
        <v>351</v>
      </c>
      <c r="J57" s="495">
        <f aca="true" t="shared" si="1" ref="J57:K59">J58</f>
        <v>0</v>
      </c>
      <c r="K57" s="495">
        <f t="shared" si="1"/>
        <v>0</v>
      </c>
    </row>
    <row r="58" spans="2:11" ht="30.75" customHeight="1" hidden="1">
      <c r="B58" s="496" t="s">
        <v>359</v>
      </c>
      <c r="C58" s="477">
        <v>871</v>
      </c>
      <c r="D58" s="41" t="s">
        <v>72</v>
      </c>
      <c r="E58" s="42" t="s">
        <v>77</v>
      </c>
      <c r="F58" s="489" t="s">
        <v>128</v>
      </c>
      <c r="G58" s="490" t="s">
        <v>120</v>
      </c>
      <c r="H58" s="491" t="s">
        <v>134</v>
      </c>
      <c r="I58" s="494" t="s">
        <v>351</v>
      </c>
      <c r="J58" s="495">
        <f t="shared" si="1"/>
        <v>0</v>
      </c>
      <c r="K58" s="495">
        <f t="shared" si="1"/>
        <v>0</v>
      </c>
    </row>
    <row r="59" spans="2:11" ht="42.75" customHeight="1" hidden="1">
      <c r="B59" s="499" t="s">
        <v>360</v>
      </c>
      <c r="C59" s="477">
        <v>871</v>
      </c>
      <c r="D59" s="41" t="s">
        <v>72</v>
      </c>
      <c r="E59" s="42" t="s">
        <v>77</v>
      </c>
      <c r="F59" s="489" t="s">
        <v>128</v>
      </c>
      <c r="G59" s="490" t="s">
        <v>120</v>
      </c>
      <c r="H59" s="491" t="s">
        <v>134</v>
      </c>
      <c r="I59" s="494" t="s">
        <v>351</v>
      </c>
      <c r="J59" s="501">
        <f t="shared" si="1"/>
        <v>0</v>
      </c>
      <c r="K59" s="501">
        <f t="shared" si="1"/>
        <v>0</v>
      </c>
    </row>
    <row r="60" spans="2:11" ht="68.25" customHeight="1" hidden="1">
      <c r="B60" s="499" t="s">
        <v>361</v>
      </c>
      <c r="C60" s="477">
        <v>871</v>
      </c>
      <c r="D60" s="41" t="s">
        <v>72</v>
      </c>
      <c r="E60" s="42" t="s">
        <v>77</v>
      </c>
      <c r="F60" s="489" t="s">
        <v>128</v>
      </c>
      <c r="G60" s="490" t="s">
        <v>120</v>
      </c>
      <c r="H60" s="491" t="s">
        <v>134</v>
      </c>
      <c r="I60" s="494" t="s">
        <v>351</v>
      </c>
      <c r="J60" s="501">
        <v>0</v>
      </c>
      <c r="K60" s="501">
        <v>0</v>
      </c>
    </row>
    <row r="61" spans="2:11" ht="18.75" customHeight="1">
      <c r="B61" s="504" t="s">
        <v>61</v>
      </c>
      <c r="C61" s="477">
        <v>871</v>
      </c>
      <c r="D61" s="29" t="s">
        <v>140</v>
      </c>
      <c r="E61" s="30" t="s">
        <v>141</v>
      </c>
      <c r="F61" s="489"/>
      <c r="G61" s="490"/>
      <c r="H61" s="491"/>
      <c r="I61" s="500"/>
      <c r="J61" s="495">
        <f aca="true" t="shared" si="2" ref="J61:K64">J62</f>
        <v>30</v>
      </c>
      <c r="K61" s="495">
        <f t="shared" si="2"/>
        <v>30</v>
      </c>
    </row>
    <row r="62" spans="2:11" ht="15.75" customHeight="1">
      <c r="B62" s="496" t="s">
        <v>61</v>
      </c>
      <c r="C62" s="477">
        <v>871</v>
      </c>
      <c r="D62" s="34" t="s">
        <v>72</v>
      </c>
      <c r="E62" s="35" t="s">
        <v>141</v>
      </c>
      <c r="F62" s="484" t="s">
        <v>142</v>
      </c>
      <c r="G62" s="485" t="s">
        <v>169</v>
      </c>
      <c r="H62" s="486" t="s">
        <v>170</v>
      </c>
      <c r="I62" s="497"/>
      <c r="J62" s="495">
        <f t="shared" si="2"/>
        <v>30</v>
      </c>
      <c r="K62" s="495">
        <f t="shared" si="2"/>
        <v>30</v>
      </c>
    </row>
    <row r="63" spans="2:11" ht="12.75" customHeight="1">
      <c r="B63" s="496" t="s">
        <v>62</v>
      </c>
      <c r="C63" s="477">
        <v>871</v>
      </c>
      <c r="D63" s="41" t="s">
        <v>72</v>
      </c>
      <c r="E63" s="42" t="s">
        <v>141</v>
      </c>
      <c r="F63" s="489" t="s">
        <v>142</v>
      </c>
      <c r="G63" s="490" t="s">
        <v>129</v>
      </c>
      <c r="H63" s="491" t="s">
        <v>170</v>
      </c>
      <c r="I63" s="500"/>
      <c r="J63" s="501">
        <f t="shared" si="2"/>
        <v>30</v>
      </c>
      <c r="K63" s="501">
        <f t="shared" si="2"/>
        <v>30</v>
      </c>
    </row>
    <row r="64" spans="2:11" ht="37.5" customHeight="1">
      <c r="B64" s="505" t="s">
        <v>143</v>
      </c>
      <c r="C64" s="477">
        <v>871</v>
      </c>
      <c r="D64" s="41" t="s">
        <v>72</v>
      </c>
      <c r="E64" s="42" t="s">
        <v>141</v>
      </c>
      <c r="F64" s="489" t="s">
        <v>142</v>
      </c>
      <c r="G64" s="490" t="s">
        <v>129</v>
      </c>
      <c r="H64" s="491" t="s">
        <v>144</v>
      </c>
      <c r="I64" s="500"/>
      <c r="J64" s="501">
        <f t="shared" si="2"/>
        <v>30</v>
      </c>
      <c r="K64" s="501">
        <f t="shared" si="2"/>
        <v>30</v>
      </c>
    </row>
    <row r="65" spans="2:11" ht="13.5" customHeight="1">
      <c r="B65" s="58" t="s">
        <v>36</v>
      </c>
      <c r="C65" s="477">
        <v>871</v>
      </c>
      <c r="D65" s="41" t="s">
        <v>72</v>
      </c>
      <c r="E65" s="42" t="s">
        <v>141</v>
      </c>
      <c r="F65" s="489" t="s">
        <v>142</v>
      </c>
      <c r="G65" s="490" t="s">
        <v>129</v>
      </c>
      <c r="H65" s="491" t="s">
        <v>144</v>
      </c>
      <c r="I65" s="500" t="s">
        <v>35</v>
      </c>
      <c r="J65" s="501">
        <v>30</v>
      </c>
      <c r="K65" s="501">
        <v>30</v>
      </c>
    </row>
    <row r="66" spans="2:11" ht="17.25" customHeight="1">
      <c r="B66" s="504" t="s">
        <v>84</v>
      </c>
      <c r="C66" s="477">
        <v>871</v>
      </c>
      <c r="D66" s="29" t="s">
        <v>72</v>
      </c>
      <c r="E66" s="30" t="s">
        <v>104</v>
      </c>
      <c r="F66" s="489"/>
      <c r="G66" s="490"/>
      <c r="H66" s="491"/>
      <c r="I66" s="500"/>
      <c r="J66" s="495">
        <f>J67</f>
        <v>46.6</v>
      </c>
      <c r="K66" s="495">
        <f>K67</f>
        <v>46.7</v>
      </c>
    </row>
    <row r="67" spans="2:11" ht="18" customHeight="1">
      <c r="B67" s="496" t="s">
        <v>137</v>
      </c>
      <c r="C67" s="477">
        <v>871</v>
      </c>
      <c r="D67" s="34" t="s">
        <v>72</v>
      </c>
      <c r="E67" s="35" t="s">
        <v>104</v>
      </c>
      <c r="F67" s="484" t="s">
        <v>138</v>
      </c>
      <c r="G67" s="485"/>
      <c r="H67" s="486" t="s">
        <v>170</v>
      </c>
      <c r="I67" s="497"/>
      <c r="J67" s="495">
        <f aca="true" t="shared" si="3" ref="J67:K69">J68</f>
        <v>46.6</v>
      </c>
      <c r="K67" s="495">
        <f t="shared" si="3"/>
        <v>46.7</v>
      </c>
    </row>
    <row r="68" spans="2:11" ht="49.5" customHeight="1">
      <c r="B68" s="496" t="s">
        <v>146</v>
      </c>
      <c r="C68" s="477">
        <v>871</v>
      </c>
      <c r="D68" s="34" t="s">
        <v>72</v>
      </c>
      <c r="E68" s="35" t="s">
        <v>104</v>
      </c>
      <c r="F68" s="484" t="s">
        <v>138</v>
      </c>
      <c r="G68" s="485" t="s">
        <v>147</v>
      </c>
      <c r="H68" s="491" t="s">
        <v>170</v>
      </c>
      <c r="I68" s="500"/>
      <c r="J68" s="495">
        <f t="shared" si="3"/>
        <v>46.6</v>
      </c>
      <c r="K68" s="495">
        <f t="shared" si="3"/>
        <v>46.7</v>
      </c>
    </row>
    <row r="69" spans="2:11" ht="48.75" customHeight="1">
      <c r="B69" s="59" t="s">
        <v>181</v>
      </c>
      <c r="C69" s="477">
        <v>871</v>
      </c>
      <c r="D69" s="41" t="s">
        <v>72</v>
      </c>
      <c r="E69" s="42" t="s">
        <v>104</v>
      </c>
      <c r="F69" s="489" t="s">
        <v>138</v>
      </c>
      <c r="G69" s="490" t="s">
        <v>147</v>
      </c>
      <c r="H69" s="491" t="s">
        <v>148</v>
      </c>
      <c r="I69" s="63"/>
      <c r="J69" s="501">
        <f t="shared" si="3"/>
        <v>46.6</v>
      </c>
      <c r="K69" s="501">
        <f t="shared" si="3"/>
        <v>46.7</v>
      </c>
    </row>
    <row r="70" spans="2:11" ht="51.75" customHeight="1">
      <c r="B70" s="58" t="s">
        <v>45</v>
      </c>
      <c r="C70" s="477">
        <v>871</v>
      </c>
      <c r="D70" s="41" t="s">
        <v>72</v>
      </c>
      <c r="E70" s="42" t="s">
        <v>104</v>
      </c>
      <c r="F70" s="489" t="s">
        <v>138</v>
      </c>
      <c r="G70" s="490" t="s">
        <v>147</v>
      </c>
      <c r="H70" s="491" t="s">
        <v>148</v>
      </c>
      <c r="I70" s="63" t="s">
        <v>44</v>
      </c>
      <c r="J70" s="501">
        <v>46.6</v>
      </c>
      <c r="K70" s="501">
        <v>46.7</v>
      </c>
    </row>
    <row r="71" spans="2:11" ht="37.5" customHeight="1" hidden="1">
      <c r="B71" s="496" t="s">
        <v>145</v>
      </c>
      <c r="C71" s="477">
        <v>871</v>
      </c>
      <c r="D71" s="34" t="s">
        <v>72</v>
      </c>
      <c r="E71" s="35">
        <v>13</v>
      </c>
      <c r="F71" s="484">
        <v>13</v>
      </c>
      <c r="G71" s="485" t="s">
        <v>169</v>
      </c>
      <c r="H71" s="486" t="s">
        <v>170</v>
      </c>
      <c r="I71" s="497"/>
      <c r="J71" s="495">
        <f aca="true" t="shared" si="4" ref="J71:K73">J72</f>
        <v>0</v>
      </c>
      <c r="K71" s="495">
        <f t="shared" si="4"/>
        <v>0</v>
      </c>
    </row>
    <row r="72" spans="2:11" ht="63.75" customHeight="1" hidden="1">
      <c r="B72" s="482" t="s">
        <v>149</v>
      </c>
      <c r="C72" s="477">
        <v>871</v>
      </c>
      <c r="D72" s="34" t="s">
        <v>72</v>
      </c>
      <c r="E72" s="35" t="s">
        <v>104</v>
      </c>
      <c r="F72" s="484" t="s">
        <v>104</v>
      </c>
      <c r="G72" s="485" t="s">
        <v>129</v>
      </c>
      <c r="H72" s="491" t="s">
        <v>170</v>
      </c>
      <c r="I72" s="64"/>
      <c r="J72" s="506">
        <f t="shared" si="4"/>
        <v>0</v>
      </c>
      <c r="K72" s="506">
        <f t="shared" si="4"/>
        <v>0</v>
      </c>
    </row>
    <row r="73" spans="2:11" ht="64.5" customHeight="1" hidden="1">
      <c r="B73" s="507" t="s">
        <v>151</v>
      </c>
      <c r="C73" s="477">
        <v>871</v>
      </c>
      <c r="D73" s="41" t="s">
        <v>72</v>
      </c>
      <c r="E73" s="42" t="s">
        <v>104</v>
      </c>
      <c r="F73" s="489" t="s">
        <v>104</v>
      </c>
      <c r="G73" s="490" t="s">
        <v>129</v>
      </c>
      <c r="H73" s="491" t="s">
        <v>150</v>
      </c>
      <c r="I73" s="63"/>
      <c r="J73" s="506">
        <f t="shared" si="4"/>
        <v>0</v>
      </c>
      <c r="K73" s="506">
        <f t="shared" si="4"/>
        <v>0</v>
      </c>
    </row>
    <row r="74" spans="2:11" ht="26.25" customHeight="1" hidden="1">
      <c r="B74" s="58" t="s">
        <v>135</v>
      </c>
      <c r="C74" s="477">
        <v>871</v>
      </c>
      <c r="D74" s="41" t="s">
        <v>72</v>
      </c>
      <c r="E74" s="42" t="s">
        <v>104</v>
      </c>
      <c r="F74" s="489" t="s">
        <v>104</v>
      </c>
      <c r="G74" s="490" t="s">
        <v>129</v>
      </c>
      <c r="H74" s="491" t="s">
        <v>150</v>
      </c>
      <c r="I74" s="63" t="s">
        <v>136</v>
      </c>
      <c r="J74" s="506"/>
      <c r="K74" s="506"/>
    </row>
    <row r="75" spans="2:11" ht="13.5" customHeight="1">
      <c r="B75" s="476" t="s">
        <v>79</v>
      </c>
      <c r="C75" s="477">
        <v>871</v>
      </c>
      <c r="D75" s="476" t="s">
        <v>75</v>
      </c>
      <c r="E75" s="476" t="s">
        <v>69</v>
      </c>
      <c r="F75" s="79"/>
      <c r="G75" s="80"/>
      <c r="H75" s="81" t="s">
        <v>70</v>
      </c>
      <c r="I75" s="113" t="s">
        <v>68</v>
      </c>
      <c r="J75" s="481">
        <f aca="true" t="shared" si="5" ref="J75:K78">J76</f>
        <v>270.6</v>
      </c>
      <c r="K75" s="481">
        <f t="shared" si="5"/>
        <v>258.6</v>
      </c>
    </row>
    <row r="76" spans="2:11" ht="18" customHeight="1">
      <c r="B76" s="496" t="s">
        <v>63</v>
      </c>
      <c r="C76" s="477">
        <v>871</v>
      </c>
      <c r="D76" s="476" t="s">
        <v>75</v>
      </c>
      <c r="E76" s="112" t="s">
        <v>73</v>
      </c>
      <c r="F76" s="84"/>
      <c r="G76" s="85"/>
      <c r="H76" s="86" t="s">
        <v>70</v>
      </c>
      <c r="I76" s="113" t="s">
        <v>68</v>
      </c>
      <c r="J76" s="481">
        <f t="shared" si="5"/>
        <v>270.6</v>
      </c>
      <c r="K76" s="481">
        <f t="shared" si="5"/>
        <v>258.6</v>
      </c>
    </row>
    <row r="77" spans="2:11" ht="15.75" customHeight="1">
      <c r="B77" s="496" t="s">
        <v>166</v>
      </c>
      <c r="C77" s="477">
        <v>871</v>
      </c>
      <c r="D77" s="34" t="s">
        <v>75</v>
      </c>
      <c r="E77" s="35" t="s">
        <v>73</v>
      </c>
      <c r="F77" s="484" t="s">
        <v>113</v>
      </c>
      <c r="G77" s="485" t="s">
        <v>169</v>
      </c>
      <c r="H77" s="486" t="s">
        <v>170</v>
      </c>
      <c r="I77" s="497"/>
      <c r="J77" s="495">
        <f t="shared" si="5"/>
        <v>270.6</v>
      </c>
      <c r="K77" s="495">
        <f t="shared" si="5"/>
        <v>258.6</v>
      </c>
    </row>
    <row r="78" spans="2:11" ht="15.75" customHeight="1">
      <c r="B78" s="58" t="s">
        <v>167</v>
      </c>
      <c r="C78" s="477">
        <v>871</v>
      </c>
      <c r="D78" s="41" t="s">
        <v>75</v>
      </c>
      <c r="E78" s="42" t="s">
        <v>73</v>
      </c>
      <c r="F78" s="79" t="s">
        <v>113</v>
      </c>
      <c r="G78" s="80" t="s">
        <v>171</v>
      </c>
      <c r="H78" s="81" t="s">
        <v>170</v>
      </c>
      <c r="I78" s="87"/>
      <c r="J78" s="506">
        <f t="shared" si="5"/>
        <v>270.6</v>
      </c>
      <c r="K78" s="506">
        <f t="shared" si="5"/>
        <v>258.6</v>
      </c>
    </row>
    <row r="79" spans="2:11" ht="22.5" customHeight="1">
      <c r="B79" s="58" t="s">
        <v>168</v>
      </c>
      <c r="C79" s="477">
        <v>871</v>
      </c>
      <c r="D79" s="41" t="s">
        <v>75</v>
      </c>
      <c r="E79" s="42" t="s">
        <v>73</v>
      </c>
      <c r="F79" s="79" t="s">
        <v>113</v>
      </c>
      <c r="G79" s="80" t="s">
        <v>171</v>
      </c>
      <c r="H79" s="81" t="s">
        <v>172</v>
      </c>
      <c r="I79" s="87"/>
      <c r="J79" s="503">
        <f>J80+J81</f>
        <v>270.6</v>
      </c>
      <c r="K79" s="503">
        <f>K80+K81</f>
        <v>258.6</v>
      </c>
    </row>
    <row r="80" spans="2:11" ht="62.25" customHeight="1">
      <c r="B80" s="499" t="s">
        <v>123</v>
      </c>
      <c r="C80" s="477">
        <v>871</v>
      </c>
      <c r="D80" s="41" t="s">
        <v>75</v>
      </c>
      <c r="E80" s="42" t="s">
        <v>73</v>
      </c>
      <c r="F80" s="79" t="s">
        <v>113</v>
      </c>
      <c r="G80" s="80" t="s">
        <v>171</v>
      </c>
      <c r="H80" s="81" t="s">
        <v>172</v>
      </c>
      <c r="I80" s="87" t="s">
        <v>41</v>
      </c>
      <c r="J80" s="503">
        <v>163.8</v>
      </c>
      <c r="K80" s="503">
        <v>163.8</v>
      </c>
    </row>
    <row r="81" spans="2:11" ht="27.75" customHeight="1">
      <c r="B81" s="58" t="s">
        <v>43</v>
      </c>
      <c r="C81" s="477">
        <v>871</v>
      </c>
      <c r="D81" s="41" t="s">
        <v>75</v>
      </c>
      <c r="E81" s="42" t="s">
        <v>73</v>
      </c>
      <c r="F81" s="79" t="s">
        <v>113</v>
      </c>
      <c r="G81" s="80" t="s">
        <v>171</v>
      </c>
      <c r="H81" s="81" t="s">
        <v>172</v>
      </c>
      <c r="I81" s="87" t="s">
        <v>42</v>
      </c>
      <c r="J81" s="503">
        <v>106.8</v>
      </c>
      <c r="K81" s="503">
        <v>94.8</v>
      </c>
    </row>
    <row r="82" spans="2:11" ht="28.5" customHeight="1">
      <c r="B82" s="476" t="s">
        <v>80</v>
      </c>
      <c r="C82" s="477">
        <v>871</v>
      </c>
      <c r="D82" s="476" t="s">
        <v>78</v>
      </c>
      <c r="E82" s="476" t="s">
        <v>69</v>
      </c>
      <c r="F82" s="508"/>
      <c r="G82" s="508"/>
      <c r="H82" s="508" t="s">
        <v>70</v>
      </c>
      <c r="I82" s="113" t="s">
        <v>68</v>
      </c>
      <c r="J82" s="509">
        <f>J83+J103+J125+J141</f>
        <v>1094.2</v>
      </c>
      <c r="K82" s="509">
        <f>K83+K103+K125+K141</f>
        <v>1016</v>
      </c>
    </row>
    <row r="83" spans="2:11" ht="15.75" customHeight="1">
      <c r="B83" s="476" t="s">
        <v>81</v>
      </c>
      <c r="C83" s="477">
        <v>871</v>
      </c>
      <c r="D83" s="476" t="s">
        <v>78</v>
      </c>
      <c r="E83" s="476" t="s">
        <v>72</v>
      </c>
      <c r="F83" s="508"/>
      <c r="G83" s="508"/>
      <c r="H83" s="508" t="s">
        <v>70</v>
      </c>
      <c r="I83" s="113" t="s">
        <v>68</v>
      </c>
      <c r="J83" s="481">
        <f>J84</f>
        <v>194.7</v>
      </c>
      <c r="K83" s="481">
        <f>K84</f>
        <v>194.7</v>
      </c>
    </row>
    <row r="84" spans="2:11" ht="51.75" customHeight="1">
      <c r="B84" s="496" t="s">
        <v>189</v>
      </c>
      <c r="C84" s="477">
        <v>871</v>
      </c>
      <c r="D84" s="34" t="s">
        <v>78</v>
      </c>
      <c r="E84" s="35" t="s">
        <v>72</v>
      </c>
      <c r="F84" s="484" t="s">
        <v>73</v>
      </c>
      <c r="G84" s="485" t="s">
        <v>169</v>
      </c>
      <c r="H84" s="486" t="s">
        <v>170</v>
      </c>
      <c r="I84" s="497"/>
      <c r="J84" s="495">
        <f>J85+J92+J95+J100</f>
        <v>194.7</v>
      </c>
      <c r="K84" s="495">
        <f>K85+K92+K95+K100</f>
        <v>194.7</v>
      </c>
    </row>
    <row r="85" spans="2:11" ht="98.25" customHeight="1">
      <c r="B85" s="105" t="s">
        <v>190</v>
      </c>
      <c r="C85" s="477">
        <v>871</v>
      </c>
      <c r="D85" s="103" t="s">
        <v>78</v>
      </c>
      <c r="E85" s="103" t="s">
        <v>72</v>
      </c>
      <c r="F85" s="484" t="s">
        <v>73</v>
      </c>
      <c r="G85" s="485" t="s">
        <v>129</v>
      </c>
      <c r="H85" s="486" t="s">
        <v>170</v>
      </c>
      <c r="I85" s="113"/>
      <c r="J85" s="510">
        <f>J86+J88+J90</f>
        <v>194.7</v>
      </c>
      <c r="K85" s="510">
        <f>K86+K88+K90</f>
        <v>194.7</v>
      </c>
    </row>
    <row r="86" spans="2:11" ht="96" customHeight="1">
      <c r="B86" s="106" t="s">
        <v>362</v>
      </c>
      <c r="C86" s="477">
        <v>871</v>
      </c>
      <c r="D86" s="107" t="s">
        <v>78</v>
      </c>
      <c r="E86" s="107" t="s">
        <v>72</v>
      </c>
      <c r="F86" s="489" t="s">
        <v>73</v>
      </c>
      <c r="G86" s="490" t="s">
        <v>129</v>
      </c>
      <c r="H86" s="491" t="s">
        <v>48</v>
      </c>
      <c r="I86" s="511"/>
      <c r="J86" s="512">
        <f>J87</f>
        <v>194.7</v>
      </c>
      <c r="K86" s="512">
        <f>K87</f>
        <v>194.7</v>
      </c>
    </row>
    <row r="87" spans="2:11" ht="25.5" customHeight="1">
      <c r="B87" s="58" t="s">
        <v>43</v>
      </c>
      <c r="C87" s="477">
        <v>871</v>
      </c>
      <c r="D87" s="107" t="s">
        <v>78</v>
      </c>
      <c r="E87" s="107" t="s">
        <v>72</v>
      </c>
      <c r="F87" s="489" t="s">
        <v>73</v>
      </c>
      <c r="G87" s="490" t="s">
        <v>129</v>
      </c>
      <c r="H87" s="491" t="s">
        <v>48</v>
      </c>
      <c r="I87" s="511">
        <v>240</v>
      </c>
      <c r="J87" s="512">
        <v>194.7</v>
      </c>
      <c r="K87" s="512">
        <v>194.7</v>
      </c>
    </row>
    <row r="88" spans="2:11" ht="69" customHeight="1" hidden="1">
      <c r="B88" s="106" t="s">
        <v>363</v>
      </c>
      <c r="C88" s="477">
        <v>871</v>
      </c>
      <c r="D88" s="107" t="s">
        <v>78</v>
      </c>
      <c r="E88" s="107" t="s">
        <v>72</v>
      </c>
      <c r="F88" s="489" t="s">
        <v>73</v>
      </c>
      <c r="G88" s="490" t="s">
        <v>129</v>
      </c>
      <c r="H88" s="491" t="s">
        <v>364</v>
      </c>
      <c r="I88" s="511"/>
      <c r="J88" s="512">
        <f>J89</f>
        <v>0</v>
      </c>
      <c r="K88" s="512">
        <f>K89</f>
        <v>0</v>
      </c>
    </row>
    <row r="89" spans="2:11" ht="29.25" customHeight="1" hidden="1">
      <c r="B89" s="58" t="s">
        <v>135</v>
      </c>
      <c r="C89" s="477">
        <v>871</v>
      </c>
      <c r="D89" s="107" t="s">
        <v>78</v>
      </c>
      <c r="E89" s="107" t="s">
        <v>72</v>
      </c>
      <c r="F89" s="489" t="s">
        <v>73</v>
      </c>
      <c r="G89" s="490" t="s">
        <v>129</v>
      </c>
      <c r="H89" s="491" t="s">
        <v>364</v>
      </c>
      <c r="I89" s="511">
        <v>200</v>
      </c>
      <c r="J89" s="512"/>
      <c r="K89" s="512"/>
    </row>
    <row r="90" spans="2:11" ht="84" customHeight="1" hidden="1">
      <c r="B90" s="106" t="s">
        <v>365</v>
      </c>
      <c r="C90" s="477">
        <v>871</v>
      </c>
      <c r="D90" s="107" t="s">
        <v>78</v>
      </c>
      <c r="E90" s="107" t="s">
        <v>72</v>
      </c>
      <c r="F90" s="489" t="s">
        <v>73</v>
      </c>
      <c r="G90" s="490" t="s">
        <v>129</v>
      </c>
      <c r="H90" s="491" t="s">
        <v>366</v>
      </c>
      <c r="I90" s="511"/>
      <c r="J90" s="512">
        <f>J91</f>
        <v>0</v>
      </c>
      <c r="K90" s="512">
        <f>K91</f>
        <v>0</v>
      </c>
    </row>
    <row r="91" spans="2:11" ht="27.75" customHeight="1" hidden="1">
      <c r="B91" s="58" t="s">
        <v>135</v>
      </c>
      <c r="C91" s="477">
        <v>871</v>
      </c>
      <c r="D91" s="107" t="s">
        <v>78</v>
      </c>
      <c r="E91" s="107" t="s">
        <v>72</v>
      </c>
      <c r="F91" s="489" t="s">
        <v>73</v>
      </c>
      <c r="G91" s="490" t="s">
        <v>129</v>
      </c>
      <c r="H91" s="491" t="s">
        <v>366</v>
      </c>
      <c r="I91" s="511">
        <v>200</v>
      </c>
      <c r="J91" s="512"/>
      <c r="K91" s="512"/>
    </row>
    <row r="92" spans="2:11" ht="59.25" customHeight="1" hidden="1">
      <c r="B92" s="106" t="s">
        <v>367</v>
      </c>
      <c r="C92" s="477">
        <v>871</v>
      </c>
      <c r="D92" s="107" t="s">
        <v>78</v>
      </c>
      <c r="E92" s="107" t="s">
        <v>72</v>
      </c>
      <c r="F92" s="489" t="s">
        <v>73</v>
      </c>
      <c r="G92" s="490" t="s">
        <v>120</v>
      </c>
      <c r="H92" s="491" t="s">
        <v>170</v>
      </c>
      <c r="I92" s="511"/>
      <c r="J92" s="512">
        <f>J93</f>
        <v>0</v>
      </c>
      <c r="K92" s="512">
        <f>K93</f>
        <v>0</v>
      </c>
    </row>
    <row r="93" spans="2:11" ht="76.5" customHeight="1" hidden="1">
      <c r="B93" s="106" t="s">
        <v>368</v>
      </c>
      <c r="C93" s="477">
        <v>871</v>
      </c>
      <c r="D93" s="107" t="s">
        <v>78</v>
      </c>
      <c r="E93" s="107" t="s">
        <v>72</v>
      </c>
      <c r="F93" s="489" t="s">
        <v>73</v>
      </c>
      <c r="G93" s="490" t="s">
        <v>120</v>
      </c>
      <c r="H93" s="491" t="s">
        <v>364</v>
      </c>
      <c r="I93" s="511"/>
      <c r="J93" s="512">
        <f>J94</f>
        <v>0</v>
      </c>
      <c r="K93" s="512">
        <f>K94</f>
        <v>0</v>
      </c>
    </row>
    <row r="94" spans="2:11" ht="40.5" customHeight="1" hidden="1">
      <c r="B94" s="58" t="s">
        <v>135</v>
      </c>
      <c r="C94" s="477">
        <v>871</v>
      </c>
      <c r="D94" s="107" t="s">
        <v>78</v>
      </c>
      <c r="E94" s="107" t="s">
        <v>72</v>
      </c>
      <c r="F94" s="489" t="s">
        <v>73</v>
      </c>
      <c r="G94" s="490" t="s">
        <v>120</v>
      </c>
      <c r="H94" s="491" t="s">
        <v>364</v>
      </c>
      <c r="I94" s="511">
        <v>200</v>
      </c>
      <c r="J94" s="512"/>
      <c r="K94" s="512"/>
    </row>
    <row r="95" spans="2:11" ht="47.25" customHeight="1" hidden="1">
      <c r="B95" s="106" t="s">
        <v>369</v>
      </c>
      <c r="C95" s="477">
        <v>871</v>
      </c>
      <c r="D95" s="107" t="s">
        <v>78</v>
      </c>
      <c r="E95" s="107" t="s">
        <v>72</v>
      </c>
      <c r="F95" s="489" t="s">
        <v>73</v>
      </c>
      <c r="G95" s="490" t="s">
        <v>147</v>
      </c>
      <c r="H95" s="491" t="s">
        <v>170</v>
      </c>
      <c r="I95" s="511"/>
      <c r="J95" s="512">
        <f>J96+J98</f>
        <v>0</v>
      </c>
      <c r="K95" s="512">
        <f>K96+K98</f>
        <v>0</v>
      </c>
    </row>
    <row r="96" spans="2:11" ht="72" customHeight="1" hidden="1">
      <c r="B96" s="106" t="s">
        <v>370</v>
      </c>
      <c r="C96" s="477">
        <v>871</v>
      </c>
      <c r="D96" s="107" t="s">
        <v>78</v>
      </c>
      <c r="E96" s="107" t="s">
        <v>72</v>
      </c>
      <c r="F96" s="489" t="s">
        <v>73</v>
      </c>
      <c r="G96" s="490" t="s">
        <v>147</v>
      </c>
      <c r="H96" s="491" t="s">
        <v>364</v>
      </c>
      <c r="I96" s="511"/>
      <c r="J96" s="512">
        <f>J97</f>
        <v>0</v>
      </c>
      <c r="K96" s="512">
        <f>K97</f>
        <v>0</v>
      </c>
    </row>
    <row r="97" spans="2:11" ht="30.75" customHeight="1" hidden="1">
      <c r="B97" s="58" t="s">
        <v>135</v>
      </c>
      <c r="C97" s="477">
        <v>871</v>
      </c>
      <c r="D97" s="107" t="s">
        <v>78</v>
      </c>
      <c r="E97" s="107" t="s">
        <v>72</v>
      </c>
      <c r="F97" s="489" t="s">
        <v>73</v>
      </c>
      <c r="G97" s="490" t="s">
        <v>147</v>
      </c>
      <c r="H97" s="491" t="s">
        <v>364</v>
      </c>
      <c r="I97" s="511">
        <v>200</v>
      </c>
      <c r="J97" s="512"/>
      <c r="K97" s="512"/>
    </row>
    <row r="98" spans="2:11" ht="69" customHeight="1" hidden="1">
      <c r="B98" s="106" t="s">
        <v>371</v>
      </c>
      <c r="C98" s="477">
        <v>871</v>
      </c>
      <c r="D98" s="107" t="s">
        <v>78</v>
      </c>
      <c r="E98" s="107" t="s">
        <v>72</v>
      </c>
      <c r="F98" s="489" t="s">
        <v>73</v>
      </c>
      <c r="G98" s="490" t="s">
        <v>147</v>
      </c>
      <c r="H98" s="491" t="s">
        <v>372</v>
      </c>
      <c r="I98" s="511"/>
      <c r="J98" s="512">
        <f>J99</f>
        <v>0</v>
      </c>
      <c r="K98" s="512">
        <f>K99</f>
        <v>0</v>
      </c>
    </row>
    <row r="99" spans="2:11" ht="28.5" customHeight="1" hidden="1">
      <c r="B99" s="58" t="s">
        <v>135</v>
      </c>
      <c r="C99" s="477">
        <v>871</v>
      </c>
      <c r="D99" s="107" t="s">
        <v>78</v>
      </c>
      <c r="E99" s="107" t="s">
        <v>72</v>
      </c>
      <c r="F99" s="489" t="s">
        <v>73</v>
      </c>
      <c r="G99" s="490" t="s">
        <v>147</v>
      </c>
      <c r="H99" s="491" t="s">
        <v>372</v>
      </c>
      <c r="I99" s="511">
        <v>200</v>
      </c>
      <c r="J99" s="512"/>
      <c r="K99" s="512"/>
    </row>
    <row r="100" spans="2:11" ht="42" customHeight="1" hidden="1">
      <c r="B100" s="58" t="s">
        <v>373</v>
      </c>
      <c r="C100" s="477">
        <v>871</v>
      </c>
      <c r="D100" s="107" t="s">
        <v>78</v>
      </c>
      <c r="E100" s="107" t="s">
        <v>72</v>
      </c>
      <c r="F100" s="489" t="s">
        <v>73</v>
      </c>
      <c r="G100" s="490" t="s">
        <v>374</v>
      </c>
      <c r="H100" s="491" t="s">
        <v>170</v>
      </c>
      <c r="I100" s="511"/>
      <c r="J100" s="512">
        <f>J101</f>
        <v>0</v>
      </c>
      <c r="K100" s="512">
        <f>K101</f>
        <v>0</v>
      </c>
    </row>
    <row r="101" spans="2:11" ht="87.75" customHeight="1" hidden="1">
      <c r="B101" s="58" t="s">
        <v>375</v>
      </c>
      <c r="C101" s="477">
        <v>871</v>
      </c>
      <c r="D101" s="107" t="s">
        <v>78</v>
      </c>
      <c r="E101" s="107" t="s">
        <v>72</v>
      </c>
      <c r="F101" s="489" t="s">
        <v>73</v>
      </c>
      <c r="G101" s="490" t="s">
        <v>374</v>
      </c>
      <c r="H101" s="491" t="s">
        <v>376</v>
      </c>
      <c r="I101" s="511"/>
      <c r="J101" s="512">
        <f>J102</f>
        <v>0</v>
      </c>
      <c r="K101" s="512">
        <f>K102</f>
        <v>0</v>
      </c>
    </row>
    <row r="102" spans="2:11" ht="28.5" customHeight="1" hidden="1">
      <c r="B102" s="58" t="s">
        <v>135</v>
      </c>
      <c r="C102" s="477">
        <v>871</v>
      </c>
      <c r="D102" s="107" t="s">
        <v>78</v>
      </c>
      <c r="E102" s="107" t="s">
        <v>72</v>
      </c>
      <c r="F102" s="489" t="s">
        <v>73</v>
      </c>
      <c r="G102" s="490" t="s">
        <v>374</v>
      </c>
      <c r="H102" s="491" t="s">
        <v>376</v>
      </c>
      <c r="I102" s="511">
        <v>200</v>
      </c>
      <c r="J102" s="512"/>
      <c r="K102" s="512"/>
    </row>
    <row r="103" spans="2:11" ht="18" customHeight="1" hidden="1">
      <c r="B103" s="482" t="s">
        <v>64</v>
      </c>
      <c r="C103" s="477">
        <v>871</v>
      </c>
      <c r="D103" s="103" t="s">
        <v>78</v>
      </c>
      <c r="E103" s="103" t="s">
        <v>75</v>
      </c>
      <c r="F103" s="484"/>
      <c r="G103" s="485"/>
      <c r="H103" s="486"/>
      <c r="I103" s="113"/>
      <c r="J103" s="481">
        <f>J104+J110</f>
        <v>0</v>
      </c>
      <c r="K103" s="481">
        <f>K104+K110</f>
        <v>0</v>
      </c>
    </row>
    <row r="104" spans="2:11" ht="13.5" customHeight="1" hidden="1">
      <c r="B104" s="496" t="s">
        <v>137</v>
      </c>
      <c r="C104" s="477">
        <v>871</v>
      </c>
      <c r="D104" s="34" t="s">
        <v>78</v>
      </c>
      <c r="E104" s="35" t="s">
        <v>75</v>
      </c>
      <c r="F104" s="484" t="s">
        <v>138</v>
      </c>
      <c r="G104" s="485"/>
      <c r="H104" s="486"/>
      <c r="I104" s="497"/>
      <c r="J104" s="495">
        <f>J105</f>
        <v>0</v>
      </c>
      <c r="K104" s="495">
        <f>K105</f>
        <v>0</v>
      </c>
    </row>
    <row r="105" spans="2:11" ht="24" customHeight="1" hidden="1">
      <c r="B105" s="58" t="s">
        <v>51</v>
      </c>
      <c r="C105" s="477">
        <v>871</v>
      </c>
      <c r="D105" s="107" t="s">
        <v>78</v>
      </c>
      <c r="E105" s="107" t="s">
        <v>75</v>
      </c>
      <c r="F105" s="489" t="s">
        <v>138</v>
      </c>
      <c r="G105" s="490" t="s">
        <v>53</v>
      </c>
      <c r="H105" s="491" t="s">
        <v>170</v>
      </c>
      <c r="I105" s="511"/>
      <c r="J105" s="512">
        <f>J106+J108</f>
        <v>0</v>
      </c>
      <c r="K105" s="512">
        <f>K106+K108</f>
        <v>0</v>
      </c>
    </row>
    <row r="106" spans="2:11" ht="53.25" customHeight="1" hidden="1">
      <c r="B106" s="58" t="s">
        <v>377</v>
      </c>
      <c r="C106" s="477">
        <v>871</v>
      </c>
      <c r="D106" s="107" t="s">
        <v>78</v>
      </c>
      <c r="E106" s="107" t="s">
        <v>75</v>
      </c>
      <c r="F106" s="489" t="s">
        <v>138</v>
      </c>
      <c r="G106" s="490" t="s">
        <v>53</v>
      </c>
      <c r="H106" s="491" t="s">
        <v>378</v>
      </c>
      <c r="I106" s="511"/>
      <c r="J106" s="512">
        <f>J107</f>
        <v>0</v>
      </c>
      <c r="K106" s="512">
        <f>K107</f>
        <v>0</v>
      </c>
    </row>
    <row r="107" spans="2:11" ht="29.25" customHeight="1" hidden="1">
      <c r="B107" s="58" t="s">
        <v>379</v>
      </c>
      <c r="C107" s="477">
        <v>871</v>
      </c>
      <c r="D107" s="107" t="s">
        <v>78</v>
      </c>
      <c r="E107" s="107" t="s">
        <v>75</v>
      </c>
      <c r="F107" s="489" t="s">
        <v>138</v>
      </c>
      <c r="G107" s="490" t="s">
        <v>53</v>
      </c>
      <c r="H107" s="491" t="s">
        <v>378</v>
      </c>
      <c r="I107" s="511">
        <v>400</v>
      </c>
      <c r="J107" s="512"/>
      <c r="K107" s="512"/>
    </row>
    <row r="108" spans="2:11" ht="0.75" customHeight="1" hidden="1">
      <c r="B108" s="58" t="s">
        <v>380</v>
      </c>
      <c r="C108" s="477">
        <v>871</v>
      </c>
      <c r="D108" s="107" t="s">
        <v>78</v>
      </c>
      <c r="E108" s="107" t="s">
        <v>75</v>
      </c>
      <c r="F108" s="489" t="s">
        <v>138</v>
      </c>
      <c r="G108" s="490" t="s">
        <v>53</v>
      </c>
      <c r="H108" s="491" t="s">
        <v>381</v>
      </c>
      <c r="I108" s="511"/>
      <c r="J108" s="512">
        <f>J109</f>
        <v>0</v>
      </c>
      <c r="K108" s="512">
        <f>K109</f>
        <v>0</v>
      </c>
    </row>
    <row r="109" spans="2:11" ht="24" customHeight="1" hidden="1">
      <c r="B109" s="58" t="s">
        <v>135</v>
      </c>
      <c r="C109" s="477">
        <v>871</v>
      </c>
      <c r="D109" s="107" t="s">
        <v>78</v>
      </c>
      <c r="E109" s="107" t="s">
        <v>75</v>
      </c>
      <c r="F109" s="489" t="s">
        <v>138</v>
      </c>
      <c r="G109" s="490" t="s">
        <v>53</v>
      </c>
      <c r="H109" s="491" t="s">
        <v>381</v>
      </c>
      <c r="I109" s="511">
        <v>200</v>
      </c>
      <c r="J109" s="512"/>
      <c r="K109" s="512"/>
    </row>
    <row r="110" spans="2:11" ht="51" customHeight="1" hidden="1">
      <c r="B110" s="496" t="s">
        <v>189</v>
      </c>
      <c r="C110" s="477">
        <v>871</v>
      </c>
      <c r="D110" s="34" t="s">
        <v>78</v>
      </c>
      <c r="E110" s="35" t="s">
        <v>75</v>
      </c>
      <c r="F110" s="484" t="s">
        <v>73</v>
      </c>
      <c r="G110" s="485" t="s">
        <v>169</v>
      </c>
      <c r="H110" s="486" t="s">
        <v>170</v>
      </c>
      <c r="I110" s="497"/>
      <c r="J110" s="495">
        <f>J111+J122</f>
        <v>0</v>
      </c>
      <c r="K110" s="495">
        <f>K111+K122</f>
        <v>0</v>
      </c>
    </row>
    <row r="111" spans="2:11" ht="87.75" customHeight="1" hidden="1">
      <c r="B111" s="58" t="s">
        <v>382</v>
      </c>
      <c r="C111" s="477">
        <v>871</v>
      </c>
      <c r="D111" s="107" t="s">
        <v>78</v>
      </c>
      <c r="E111" s="107" t="s">
        <v>75</v>
      </c>
      <c r="F111" s="489" t="s">
        <v>73</v>
      </c>
      <c r="G111" s="490" t="s">
        <v>53</v>
      </c>
      <c r="H111" s="491" t="s">
        <v>170</v>
      </c>
      <c r="I111" s="511"/>
      <c r="J111" s="512">
        <f>J112+J114+J116+J118+J120</f>
        <v>0</v>
      </c>
      <c r="K111" s="512">
        <f>K112+K114+K116+K118+K120</f>
        <v>0</v>
      </c>
    </row>
    <row r="112" spans="2:11" ht="102" customHeight="1" hidden="1">
      <c r="B112" s="58" t="s">
        <v>383</v>
      </c>
      <c r="C112" s="477">
        <v>871</v>
      </c>
      <c r="D112" s="107" t="s">
        <v>78</v>
      </c>
      <c r="E112" s="107" t="s">
        <v>75</v>
      </c>
      <c r="F112" s="489" t="s">
        <v>73</v>
      </c>
      <c r="G112" s="490" t="s">
        <v>53</v>
      </c>
      <c r="H112" s="491" t="s">
        <v>384</v>
      </c>
      <c r="I112" s="511"/>
      <c r="J112" s="512">
        <f>J113</f>
        <v>0</v>
      </c>
      <c r="K112" s="512">
        <f>K113</f>
        <v>0</v>
      </c>
    </row>
    <row r="113" spans="2:11" ht="23.25" customHeight="1" hidden="1">
      <c r="B113" s="58" t="s">
        <v>135</v>
      </c>
      <c r="C113" s="477">
        <v>871</v>
      </c>
      <c r="D113" s="107" t="s">
        <v>78</v>
      </c>
      <c r="E113" s="107" t="s">
        <v>75</v>
      </c>
      <c r="F113" s="489" t="s">
        <v>73</v>
      </c>
      <c r="G113" s="490" t="s">
        <v>53</v>
      </c>
      <c r="H113" s="491" t="s">
        <v>384</v>
      </c>
      <c r="I113" s="511">
        <v>200</v>
      </c>
      <c r="J113" s="512"/>
      <c r="K113" s="512"/>
    </row>
    <row r="114" spans="2:11" ht="105" customHeight="1" hidden="1">
      <c r="B114" s="58" t="s">
        <v>385</v>
      </c>
      <c r="C114" s="477">
        <v>871</v>
      </c>
      <c r="D114" s="107" t="s">
        <v>78</v>
      </c>
      <c r="E114" s="107" t="s">
        <v>75</v>
      </c>
      <c r="F114" s="489" t="s">
        <v>73</v>
      </c>
      <c r="G114" s="490" t="s">
        <v>53</v>
      </c>
      <c r="H114" s="491" t="s">
        <v>386</v>
      </c>
      <c r="I114" s="511"/>
      <c r="J114" s="512">
        <f>J115</f>
        <v>0</v>
      </c>
      <c r="K114" s="512">
        <f>K115</f>
        <v>0</v>
      </c>
    </row>
    <row r="115" spans="2:11" ht="29.25" customHeight="1" hidden="1">
      <c r="B115" s="58" t="s">
        <v>379</v>
      </c>
      <c r="C115" s="477">
        <v>871</v>
      </c>
      <c r="D115" s="107" t="s">
        <v>78</v>
      </c>
      <c r="E115" s="107" t="s">
        <v>75</v>
      </c>
      <c r="F115" s="489" t="s">
        <v>73</v>
      </c>
      <c r="G115" s="490" t="s">
        <v>53</v>
      </c>
      <c r="H115" s="491" t="s">
        <v>386</v>
      </c>
      <c r="I115" s="511">
        <v>400</v>
      </c>
      <c r="J115" s="512"/>
      <c r="K115" s="512"/>
    </row>
    <row r="116" spans="2:11" ht="103.5" customHeight="1" hidden="1">
      <c r="B116" s="58" t="s">
        <v>387</v>
      </c>
      <c r="C116" s="477">
        <v>871</v>
      </c>
      <c r="D116" s="107" t="s">
        <v>78</v>
      </c>
      <c r="E116" s="107" t="s">
        <v>75</v>
      </c>
      <c r="F116" s="489" t="s">
        <v>73</v>
      </c>
      <c r="G116" s="490" t="s">
        <v>53</v>
      </c>
      <c r="H116" s="491" t="s">
        <v>388</v>
      </c>
      <c r="I116" s="511"/>
      <c r="J116" s="506">
        <f>J117</f>
        <v>0</v>
      </c>
      <c r="K116" s="506">
        <f>K117</f>
        <v>0</v>
      </c>
    </row>
    <row r="117" spans="2:11" ht="33.75" customHeight="1" hidden="1">
      <c r="B117" s="58" t="s">
        <v>379</v>
      </c>
      <c r="C117" s="477">
        <v>871</v>
      </c>
      <c r="D117" s="107" t="s">
        <v>78</v>
      </c>
      <c r="E117" s="107" t="s">
        <v>75</v>
      </c>
      <c r="F117" s="489" t="s">
        <v>73</v>
      </c>
      <c r="G117" s="490" t="s">
        <v>53</v>
      </c>
      <c r="H117" s="491" t="s">
        <v>388</v>
      </c>
      <c r="I117" s="513">
        <v>400</v>
      </c>
      <c r="J117" s="506"/>
      <c r="K117" s="506"/>
    </row>
    <row r="118" spans="2:11" ht="5.25" customHeight="1" hidden="1">
      <c r="B118" s="58" t="s">
        <v>389</v>
      </c>
      <c r="C118" s="477">
        <v>871</v>
      </c>
      <c r="D118" s="107" t="s">
        <v>78</v>
      </c>
      <c r="E118" s="107" t="s">
        <v>75</v>
      </c>
      <c r="F118" s="489" t="s">
        <v>73</v>
      </c>
      <c r="G118" s="490" t="s">
        <v>53</v>
      </c>
      <c r="H118" s="491" t="s">
        <v>390</v>
      </c>
      <c r="I118" s="511"/>
      <c r="J118" s="506">
        <f>J119</f>
        <v>0</v>
      </c>
      <c r="K118" s="506">
        <f>K119</f>
        <v>0</v>
      </c>
    </row>
    <row r="119" spans="2:11" ht="20.25" customHeight="1" hidden="1">
      <c r="B119" s="58" t="s">
        <v>135</v>
      </c>
      <c r="C119" s="477">
        <v>871</v>
      </c>
      <c r="D119" s="107" t="s">
        <v>78</v>
      </c>
      <c r="E119" s="107" t="s">
        <v>75</v>
      </c>
      <c r="F119" s="489" t="s">
        <v>73</v>
      </c>
      <c r="G119" s="490" t="s">
        <v>53</v>
      </c>
      <c r="H119" s="491" t="s">
        <v>390</v>
      </c>
      <c r="I119" s="511">
        <v>200</v>
      </c>
      <c r="J119" s="506"/>
      <c r="K119" s="506"/>
    </row>
    <row r="120" spans="2:11" ht="88.5" customHeight="1" hidden="1">
      <c r="B120" s="58" t="s">
        <v>391</v>
      </c>
      <c r="C120" s="477">
        <v>871</v>
      </c>
      <c r="D120" s="107" t="s">
        <v>78</v>
      </c>
      <c r="E120" s="107" t="s">
        <v>75</v>
      </c>
      <c r="F120" s="489" t="s">
        <v>73</v>
      </c>
      <c r="G120" s="490" t="s">
        <v>53</v>
      </c>
      <c r="H120" s="491" t="s">
        <v>392</v>
      </c>
      <c r="I120" s="511"/>
      <c r="J120" s="506">
        <f>J121</f>
        <v>0</v>
      </c>
      <c r="K120" s="506">
        <f>K121</f>
        <v>0</v>
      </c>
    </row>
    <row r="121" spans="2:11" ht="33.75" customHeight="1" hidden="1">
      <c r="B121" s="58" t="s">
        <v>135</v>
      </c>
      <c r="C121" s="477">
        <v>871</v>
      </c>
      <c r="D121" s="107" t="s">
        <v>78</v>
      </c>
      <c r="E121" s="107" t="s">
        <v>75</v>
      </c>
      <c r="F121" s="489" t="s">
        <v>73</v>
      </c>
      <c r="G121" s="490" t="s">
        <v>53</v>
      </c>
      <c r="H121" s="491" t="s">
        <v>392</v>
      </c>
      <c r="I121" s="511">
        <v>200</v>
      </c>
      <c r="J121" s="506"/>
      <c r="K121" s="506"/>
    </row>
    <row r="122" spans="2:11" ht="72.75" customHeight="1" hidden="1">
      <c r="B122" s="58" t="s">
        <v>393</v>
      </c>
      <c r="C122" s="477">
        <v>871</v>
      </c>
      <c r="D122" s="107" t="s">
        <v>78</v>
      </c>
      <c r="E122" s="107" t="s">
        <v>75</v>
      </c>
      <c r="F122" s="489" t="s">
        <v>73</v>
      </c>
      <c r="G122" s="490" t="s">
        <v>374</v>
      </c>
      <c r="H122" s="491" t="s">
        <v>170</v>
      </c>
      <c r="I122" s="511"/>
      <c r="J122" s="506">
        <f>J123</f>
        <v>0</v>
      </c>
      <c r="K122" s="506">
        <f>K123</f>
        <v>0</v>
      </c>
    </row>
    <row r="123" spans="2:11" ht="91.5" customHeight="1" hidden="1">
      <c r="B123" s="58" t="s">
        <v>394</v>
      </c>
      <c r="C123" s="477">
        <v>871</v>
      </c>
      <c r="D123" s="107" t="s">
        <v>78</v>
      </c>
      <c r="E123" s="107" t="s">
        <v>75</v>
      </c>
      <c r="F123" s="489" t="s">
        <v>73</v>
      </c>
      <c r="G123" s="490" t="s">
        <v>374</v>
      </c>
      <c r="H123" s="491" t="s">
        <v>395</v>
      </c>
      <c r="I123" s="513"/>
      <c r="J123" s="506">
        <f>J124</f>
        <v>0</v>
      </c>
      <c r="K123" s="506">
        <f>K124</f>
        <v>0</v>
      </c>
    </row>
    <row r="124" spans="2:11" ht="30.75" customHeight="1" hidden="1">
      <c r="B124" s="58" t="s">
        <v>135</v>
      </c>
      <c r="C124" s="477">
        <v>871</v>
      </c>
      <c r="D124" s="107" t="s">
        <v>78</v>
      </c>
      <c r="E124" s="107" t="s">
        <v>75</v>
      </c>
      <c r="F124" s="489" t="s">
        <v>73</v>
      </c>
      <c r="G124" s="490" t="s">
        <v>374</v>
      </c>
      <c r="H124" s="491" t="s">
        <v>395</v>
      </c>
      <c r="I124" s="511">
        <v>200</v>
      </c>
      <c r="J124" s="512"/>
      <c r="K124" s="512"/>
    </row>
    <row r="125" spans="2:11" ht="20.25" customHeight="1">
      <c r="B125" s="476" t="s">
        <v>65</v>
      </c>
      <c r="C125" s="477">
        <v>871</v>
      </c>
      <c r="D125" s="476" t="s">
        <v>78</v>
      </c>
      <c r="E125" s="476" t="s">
        <v>73</v>
      </c>
      <c r="F125" s="508"/>
      <c r="G125" s="508"/>
      <c r="H125" s="508" t="s">
        <v>70</v>
      </c>
      <c r="I125" s="113" t="s">
        <v>68</v>
      </c>
      <c r="J125" s="481">
        <f>J126+J130</f>
        <v>659</v>
      </c>
      <c r="K125" s="481">
        <f>K126+K130</f>
        <v>253.3</v>
      </c>
    </row>
    <row r="126" spans="2:11" ht="52.5" customHeight="1" hidden="1">
      <c r="B126" s="496" t="s">
        <v>189</v>
      </c>
      <c r="C126" s="477">
        <v>871</v>
      </c>
      <c r="D126" s="34" t="s">
        <v>78</v>
      </c>
      <c r="E126" s="35" t="s">
        <v>73</v>
      </c>
      <c r="F126" s="484" t="s">
        <v>73</v>
      </c>
      <c r="G126" s="485" t="s">
        <v>169</v>
      </c>
      <c r="H126" s="486" t="s">
        <v>170</v>
      </c>
      <c r="I126" s="497"/>
      <c r="J126" s="495">
        <f aca="true" t="shared" si="6" ref="J126:K128">J127</f>
        <v>0</v>
      </c>
      <c r="K126" s="495">
        <f t="shared" si="6"/>
        <v>0</v>
      </c>
    </row>
    <row r="127" spans="2:11" ht="80.25" customHeight="1" hidden="1">
      <c r="B127" s="58" t="s">
        <v>396</v>
      </c>
      <c r="C127" s="477">
        <v>871</v>
      </c>
      <c r="D127" s="107" t="s">
        <v>78</v>
      </c>
      <c r="E127" s="107" t="s">
        <v>73</v>
      </c>
      <c r="F127" s="489" t="s">
        <v>73</v>
      </c>
      <c r="G127" s="490" t="s">
        <v>374</v>
      </c>
      <c r="H127" s="491" t="s">
        <v>170</v>
      </c>
      <c r="I127" s="513"/>
      <c r="J127" s="506">
        <f t="shared" si="6"/>
        <v>0</v>
      </c>
      <c r="K127" s="506">
        <f t="shared" si="6"/>
        <v>0</v>
      </c>
    </row>
    <row r="128" spans="2:11" ht="85.5" customHeight="1" hidden="1">
      <c r="B128" s="58" t="s">
        <v>397</v>
      </c>
      <c r="C128" s="477">
        <v>871</v>
      </c>
      <c r="D128" s="107" t="s">
        <v>78</v>
      </c>
      <c r="E128" s="107" t="s">
        <v>73</v>
      </c>
      <c r="F128" s="489" t="s">
        <v>73</v>
      </c>
      <c r="G128" s="490" t="s">
        <v>374</v>
      </c>
      <c r="H128" s="491" t="s">
        <v>376</v>
      </c>
      <c r="I128" s="513"/>
      <c r="J128" s="506">
        <f t="shared" si="6"/>
        <v>0</v>
      </c>
      <c r="K128" s="506">
        <f t="shared" si="6"/>
        <v>0</v>
      </c>
    </row>
    <row r="129" spans="2:11" ht="27.75" customHeight="1" hidden="1">
      <c r="B129" s="58" t="s">
        <v>135</v>
      </c>
      <c r="C129" s="477">
        <v>871</v>
      </c>
      <c r="D129" s="107" t="s">
        <v>78</v>
      </c>
      <c r="E129" s="107" t="s">
        <v>73</v>
      </c>
      <c r="F129" s="489" t="s">
        <v>73</v>
      </c>
      <c r="G129" s="490" t="s">
        <v>374</v>
      </c>
      <c r="H129" s="491" t="s">
        <v>376</v>
      </c>
      <c r="I129" s="513">
        <v>200</v>
      </c>
      <c r="J129" s="506"/>
      <c r="K129" s="506"/>
    </row>
    <row r="130" spans="2:11" ht="53.25" customHeight="1">
      <c r="B130" s="496" t="s">
        <v>191</v>
      </c>
      <c r="C130" s="477">
        <v>871</v>
      </c>
      <c r="D130" s="34" t="s">
        <v>78</v>
      </c>
      <c r="E130" s="35" t="s">
        <v>73</v>
      </c>
      <c r="F130" s="484" t="s">
        <v>82</v>
      </c>
      <c r="G130" s="485" t="s">
        <v>169</v>
      </c>
      <c r="H130" s="486" t="s">
        <v>170</v>
      </c>
      <c r="I130" s="497"/>
      <c r="J130" s="495">
        <f>J131+J136</f>
        <v>659</v>
      </c>
      <c r="K130" s="495">
        <f>K131+K136</f>
        <v>253.3</v>
      </c>
    </row>
    <row r="131" spans="2:11" ht="65.25" customHeight="1">
      <c r="B131" s="132" t="s">
        <v>192</v>
      </c>
      <c r="C131" s="477">
        <v>871</v>
      </c>
      <c r="D131" s="103" t="s">
        <v>78</v>
      </c>
      <c r="E131" s="103" t="s">
        <v>73</v>
      </c>
      <c r="F131" s="484" t="s">
        <v>82</v>
      </c>
      <c r="G131" s="485" t="s">
        <v>129</v>
      </c>
      <c r="H131" s="486" t="s">
        <v>170</v>
      </c>
      <c r="I131" s="113"/>
      <c r="J131" s="481">
        <f>J132+J134</f>
        <v>659</v>
      </c>
      <c r="K131" s="481">
        <f>K132+K134</f>
        <v>253.3</v>
      </c>
    </row>
    <row r="132" spans="2:11" ht="74.25" customHeight="1">
      <c r="B132" s="58" t="s">
        <v>194</v>
      </c>
      <c r="C132" s="477">
        <v>871</v>
      </c>
      <c r="D132" s="107" t="s">
        <v>78</v>
      </c>
      <c r="E132" s="107" t="s">
        <v>73</v>
      </c>
      <c r="F132" s="489" t="s">
        <v>82</v>
      </c>
      <c r="G132" s="490" t="s">
        <v>129</v>
      </c>
      <c r="H132" s="491" t="s">
        <v>193</v>
      </c>
      <c r="I132" s="511"/>
      <c r="J132" s="506">
        <f>J133</f>
        <v>80</v>
      </c>
      <c r="K132" s="506">
        <f>K133</f>
        <v>50</v>
      </c>
    </row>
    <row r="133" spans="2:11" ht="27" customHeight="1">
      <c r="B133" s="58" t="s">
        <v>43</v>
      </c>
      <c r="C133" s="477">
        <v>871</v>
      </c>
      <c r="D133" s="107" t="s">
        <v>78</v>
      </c>
      <c r="E133" s="107" t="s">
        <v>73</v>
      </c>
      <c r="F133" s="489" t="s">
        <v>82</v>
      </c>
      <c r="G133" s="490" t="s">
        <v>129</v>
      </c>
      <c r="H133" s="491" t="s">
        <v>193</v>
      </c>
      <c r="I133" s="513" t="s">
        <v>42</v>
      </c>
      <c r="J133" s="506">
        <v>80</v>
      </c>
      <c r="K133" s="506">
        <v>50</v>
      </c>
    </row>
    <row r="134" spans="2:11" ht="76.5" customHeight="1">
      <c r="B134" s="58" t="s">
        <v>195</v>
      </c>
      <c r="C134" s="477">
        <v>871</v>
      </c>
      <c r="D134" s="107" t="s">
        <v>78</v>
      </c>
      <c r="E134" s="107" t="s">
        <v>73</v>
      </c>
      <c r="F134" s="489" t="s">
        <v>82</v>
      </c>
      <c r="G134" s="490" t="s">
        <v>129</v>
      </c>
      <c r="H134" s="491" t="s">
        <v>196</v>
      </c>
      <c r="I134" s="513"/>
      <c r="J134" s="506">
        <f>J135</f>
        <v>579</v>
      </c>
      <c r="K134" s="506">
        <f>K135</f>
        <v>203.3</v>
      </c>
    </row>
    <row r="135" spans="2:11" ht="30.75" customHeight="1">
      <c r="B135" s="58" t="s">
        <v>43</v>
      </c>
      <c r="C135" s="477">
        <v>871</v>
      </c>
      <c r="D135" s="107" t="s">
        <v>78</v>
      </c>
      <c r="E135" s="107" t="s">
        <v>73</v>
      </c>
      <c r="F135" s="489" t="s">
        <v>82</v>
      </c>
      <c r="G135" s="490" t="s">
        <v>129</v>
      </c>
      <c r="H135" s="491" t="s">
        <v>196</v>
      </c>
      <c r="I135" s="513" t="s">
        <v>42</v>
      </c>
      <c r="J135" s="506">
        <v>579</v>
      </c>
      <c r="K135" s="506">
        <f>600-396.7</f>
        <v>203.3</v>
      </c>
    </row>
    <row r="136" spans="2:11" ht="0.75" customHeight="1">
      <c r="B136" s="58" t="s">
        <v>206</v>
      </c>
      <c r="C136" s="477">
        <v>871</v>
      </c>
      <c r="D136" s="107" t="s">
        <v>78</v>
      </c>
      <c r="E136" s="107" t="s">
        <v>73</v>
      </c>
      <c r="F136" s="489" t="s">
        <v>82</v>
      </c>
      <c r="G136" s="490" t="s">
        <v>147</v>
      </c>
      <c r="H136" s="491"/>
      <c r="I136" s="513"/>
      <c r="J136" s="506">
        <f>J137+J139</f>
        <v>0</v>
      </c>
      <c r="K136" s="506">
        <f>K137+K139</f>
        <v>0</v>
      </c>
    </row>
    <row r="137" spans="2:11" ht="61.5" customHeight="1" hidden="1">
      <c r="B137" s="58" t="s">
        <v>208</v>
      </c>
      <c r="C137" s="477">
        <v>871</v>
      </c>
      <c r="D137" s="107" t="s">
        <v>78</v>
      </c>
      <c r="E137" s="107" t="s">
        <v>73</v>
      </c>
      <c r="F137" s="489" t="s">
        <v>82</v>
      </c>
      <c r="G137" s="490" t="s">
        <v>147</v>
      </c>
      <c r="H137" s="491" t="s">
        <v>207</v>
      </c>
      <c r="I137" s="513"/>
      <c r="J137" s="506">
        <f>J138</f>
        <v>0</v>
      </c>
      <c r="K137" s="506">
        <f>K138</f>
        <v>0</v>
      </c>
    </row>
    <row r="138" spans="2:11" ht="27" customHeight="1" hidden="1">
      <c r="B138" s="58" t="s">
        <v>135</v>
      </c>
      <c r="C138" s="477">
        <v>871</v>
      </c>
      <c r="D138" s="107" t="s">
        <v>78</v>
      </c>
      <c r="E138" s="107" t="s">
        <v>73</v>
      </c>
      <c r="F138" s="489" t="s">
        <v>82</v>
      </c>
      <c r="G138" s="490" t="s">
        <v>147</v>
      </c>
      <c r="H138" s="491" t="s">
        <v>207</v>
      </c>
      <c r="I138" s="513" t="s">
        <v>136</v>
      </c>
      <c r="J138" s="506"/>
      <c r="K138" s="506"/>
    </row>
    <row r="139" spans="2:11" ht="78.75" customHeight="1" hidden="1">
      <c r="B139" s="58" t="s">
        <v>311</v>
      </c>
      <c r="C139" s="477">
        <v>871</v>
      </c>
      <c r="D139" s="107" t="s">
        <v>78</v>
      </c>
      <c r="E139" s="107" t="s">
        <v>73</v>
      </c>
      <c r="F139" s="489" t="s">
        <v>82</v>
      </c>
      <c r="G139" s="490" t="s">
        <v>147</v>
      </c>
      <c r="H139" s="491" t="s">
        <v>209</v>
      </c>
      <c r="I139" s="513"/>
      <c r="J139" s="506">
        <f>J140</f>
        <v>0</v>
      </c>
      <c r="K139" s="506">
        <f>K140</f>
        <v>0</v>
      </c>
    </row>
    <row r="140" spans="2:11" ht="24" customHeight="1" hidden="1">
      <c r="B140" s="58" t="s">
        <v>135</v>
      </c>
      <c r="C140" s="477">
        <v>871</v>
      </c>
      <c r="D140" s="107" t="s">
        <v>78</v>
      </c>
      <c r="E140" s="107" t="s">
        <v>73</v>
      </c>
      <c r="F140" s="489" t="s">
        <v>82</v>
      </c>
      <c r="G140" s="490" t="s">
        <v>147</v>
      </c>
      <c r="H140" s="491" t="s">
        <v>209</v>
      </c>
      <c r="I140" s="513" t="s">
        <v>136</v>
      </c>
      <c r="J140" s="506"/>
      <c r="K140" s="506"/>
    </row>
    <row r="141" spans="2:11" ht="33" customHeight="1">
      <c r="B141" s="476" t="s">
        <v>111</v>
      </c>
      <c r="C141" s="477">
        <v>871</v>
      </c>
      <c r="D141" s="476" t="s">
        <v>78</v>
      </c>
      <c r="E141" s="476" t="s">
        <v>78</v>
      </c>
      <c r="F141" s="484"/>
      <c r="G141" s="485"/>
      <c r="H141" s="486"/>
      <c r="I141" s="514"/>
      <c r="J141" s="481">
        <f aca="true" t="shared" si="7" ref="J141:K143">J142</f>
        <v>240.5</v>
      </c>
      <c r="K141" s="481">
        <f t="shared" si="7"/>
        <v>568</v>
      </c>
    </row>
    <row r="142" spans="2:11" ht="53.25" customHeight="1">
      <c r="B142" s="496" t="s">
        <v>191</v>
      </c>
      <c r="C142" s="477">
        <v>871</v>
      </c>
      <c r="D142" s="34" t="s">
        <v>78</v>
      </c>
      <c r="E142" s="35" t="s">
        <v>78</v>
      </c>
      <c r="F142" s="484" t="s">
        <v>82</v>
      </c>
      <c r="G142" s="485" t="s">
        <v>169</v>
      </c>
      <c r="H142" s="486" t="s">
        <v>170</v>
      </c>
      <c r="I142" s="497"/>
      <c r="J142" s="495">
        <f t="shared" si="7"/>
        <v>240.5</v>
      </c>
      <c r="K142" s="495">
        <f t="shared" si="7"/>
        <v>568</v>
      </c>
    </row>
    <row r="143" spans="2:11" ht="77.25" customHeight="1">
      <c r="B143" s="132" t="s">
        <v>312</v>
      </c>
      <c r="C143" s="477">
        <v>871</v>
      </c>
      <c r="D143" s="103" t="s">
        <v>78</v>
      </c>
      <c r="E143" s="103" t="s">
        <v>78</v>
      </c>
      <c r="F143" s="484" t="s">
        <v>82</v>
      </c>
      <c r="G143" s="485" t="s">
        <v>53</v>
      </c>
      <c r="H143" s="486" t="s">
        <v>170</v>
      </c>
      <c r="I143" s="486"/>
      <c r="J143" s="481">
        <f t="shared" si="7"/>
        <v>240.5</v>
      </c>
      <c r="K143" s="481">
        <f t="shared" si="7"/>
        <v>568</v>
      </c>
    </row>
    <row r="144" spans="2:11" ht="88.5" customHeight="1">
      <c r="B144" s="58" t="s">
        <v>313</v>
      </c>
      <c r="C144" s="477">
        <v>871</v>
      </c>
      <c r="D144" s="107" t="s">
        <v>78</v>
      </c>
      <c r="E144" s="107" t="s">
        <v>78</v>
      </c>
      <c r="F144" s="489" t="s">
        <v>82</v>
      </c>
      <c r="G144" s="490" t="s">
        <v>53</v>
      </c>
      <c r="H144" s="491" t="s">
        <v>59</v>
      </c>
      <c r="I144" s="513"/>
      <c r="J144" s="506">
        <f>SUM(J145:J147)</f>
        <v>240.5</v>
      </c>
      <c r="K144" s="506">
        <f>SUM(K145:K147)</f>
        <v>568</v>
      </c>
    </row>
    <row r="145" spans="2:11" ht="46.5" customHeight="1">
      <c r="B145" s="58" t="s">
        <v>123</v>
      </c>
      <c r="C145" s="477">
        <v>871</v>
      </c>
      <c r="D145" s="107" t="s">
        <v>78</v>
      </c>
      <c r="E145" s="107" t="s">
        <v>78</v>
      </c>
      <c r="F145" s="489" t="s">
        <v>82</v>
      </c>
      <c r="G145" s="490" t="s">
        <v>53</v>
      </c>
      <c r="H145" s="491" t="s">
        <v>59</v>
      </c>
      <c r="I145" s="513" t="s">
        <v>47</v>
      </c>
      <c r="J145" s="506">
        <v>131.7</v>
      </c>
      <c r="K145" s="506">
        <v>462.1</v>
      </c>
    </row>
    <row r="146" spans="2:11" ht="24.75" customHeight="1">
      <c r="B146" s="58" t="s">
        <v>43</v>
      </c>
      <c r="C146" s="477">
        <v>871</v>
      </c>
      <c r="D146" s="107" t="s">
        <v>78</v>
      </c>
      <c r="E146" s="107" t="s">
        <v>78</v>
      </c>
      <c r="F146" s="489" t="s">
        <v>82</v>
      </c>
      <c r="G146" s="490" t="s">
        <v>53</v>
      </c>
      <c r="H146" s="491" t="s">
        <v>59</v>
      </c>
      <c r="I146" s="513" t="s">
        <v>42</v>
      </c>
      <c r="J146" s="506">
        <v>101.8</v>
      </c>
      <c r="K146" s="506">
        <v>98.9</v>
      </c>
    </row>
    <row r="147" spans="2:11" ht="18" customHeight="1">
      <c r="B147" s="58" t="s">
        <v>40</v>
      </c>
      <c r="C147" s="477">
        <v>871</v>
      </c>
      <c r="D147" s="107" t="s">
        <v>78</v>
      </c>
      <c r="E147" s="107" t="s">
        <v>78</v>
      </c>
      <c r="F147" s="489" t="s">
        <v>82</v>
      </c>
      <c r="G147" s="490" t="s">
        <v>53</v>
      </c>
      <c r="H147" s="491" t="s">
        <v>59</v>
      </c>
      <c r="I147" s="513" t="s">
        <v>99</v>
      </c>
      <c r="J147" s="506">
        <v>7</v>
      </c>
      <c r="K147" s="506">
        <v>7</v>
      </c>
    </row>
    <row r="148" spans="2:11" ht="19.5" customHeight="1">
      <c r="B148" s="476" t="s">
        <v>56</v>
      </c>
      <c r="C148" s="477">
        <v>871</v>
      </c>
      <c r="D148" s="112" t="s">
        <v>83</v>
      </c>
      <c r="E148" s="112"/>
      <c r="F148" s="489"/>
      <c r="G148" s="490"/>
      <c r="H148" s="491"/>
      <c r="I148" s="113"/>
      <c r="J148" s="481">
        <f>J149</f>
        <v>2555</v>
      </c>
      <c r="K148" s="481">
        <f>K149</f>
        <v>2607.3</v>
      </c>
    </row>
    <row r="149" spans="2:11" ht="12" customHeight="1">
      <c r="B149" s="114" t="s">
        <v>52</v>
      </c>
      <c r="C149" s="477">
        <v>871</v>
      </c>
      <c r="D149" s="115" t="s">
        <v>83</v>
      </c>
      <c r="E149" s="115" t="s">
        <v>72</v>
      </c>
      <c r="F149" s="489"/>
      <c r="G149" s="490"/>
      <c r="H149" s="491"/>
      <c r="I149" s="500"/>
      <c r="J149" s="481">
        <f>J154+J160</f>
        <v>2555</v>
      </c>
      <c r="K149" s="481">
        <f>K154+K160</f>
        <v>2607.3</v>
      </c>
    </row>
    <row r="150" spans="2:11" ht="15.75" customHeight="1" hidden="1">
      <c r="B150" s="496" t="s">
        <v>166</v>
      </c>
      <c r="C150" s="477">
        <v>871</v>
      </c>
      <c r="D150" s="34" t="s">
        <v>83</v>
      </c>
      <c r="E150" s="35" t="s">
        <v>72</v>
      </c>
      <c r="F150" s="484" t="s">
        <v>113</v>
      </c>
      <c r="G150" s="485">
        <v>0</v>
      </c>
      <c r="H150" s="486" t="s">
        <v>170</v>
      </c>
      <c r="I150" s="497"/>
      <c r="J150" s="495">
        <f aca="true" t="shared" si="8" ref="J150:K152">J151</f>
        <v>0</v>
      </c>
      <c r="K150" s="495">
        <f t="shared" si="8"/>
        <v>0</v>
      </c>
    </row>
    <row r="151" spans="2:11" ht="12.75" customHeight="1" hidden="1">
      <c r="B151" s="58" t="s">
        <v>173</v>
      </c>
      <c r="C151" s="477">
        <v>871</v>
      </c>
      <c r="D151" s="107" t="s">
        <v>83</v>
      </c>
      <c r="E151" s="107" t="s">
        <v>72</v>
      </c>
      <c r="F151" s="116" t="s">
        <v>113</v>
      </c>
      <c r="G151" s="14" t="s">
        <v>171</v>
      </c>
      <c r="H151" s="117" t="s">
        <v>170</v>
      </c>
      <c r="I151" s="500"/>
      <c r="J151" s="506">
        <f t="shared" si="8"/>
        <v>0</v>
      </c>
      <c r="K151" s="506">
        <f t="shared" si="8"/>
        <v>0</v>
      </c>
    </row>
    <row r="152" spans="2:11" ht="72" customHeight="1" hidden="1">
      <c r="B152" s="377" t="s">
        <v>398</v>
      </c>
      <c r="C152" s="477">
        <v>871</v>
      </c>
      <c r="D152" s="118" t="s">
        <v>83</v>
      </c>
      <c r="E152" s="118" t="s">
        <v>72</v>
      </c>
      <c r="F152" s="79" t="s">
        <v>113</v>
      </c>
      <c r="G152" s="80" t="s">
        <v>171</v>
      </c>
      <c r="H152" s="119" t="s">
        <v>399</v>
      </c>
      <c r="I152" s="120"/>
      <c r="J152" s="506">
        <f t="shared" si="8"/>
        <v>0</v>
      </c>
      <c r="K152" s="506">
        <f t="shared" si="8"/>
        <v>0</v>
      </c>
    </row>
    <row r="153" spans="2:11" ht="17.25" customHeight="1" hidden="1">
      <c r="B153" s="515" t="s">
        <v>400</v>
      </c>
      <c r="C153" s="477">
        <v>871</v>
      </c>
      <c r="D153" s="118" t="s">
        <v>83</v>
      </c>
      <c r="E153" s="118" t="s">
        <v>72</v>
      </c>
      <c r="F153" s="79" t="s">
        <v>113</v>
      </c>
      <c r="G153" s="80" t="s">
        <v>171</v>
      </c>
      <c r="H153" s="119" t="s">
        <v>399</v>
      </c>
      <c r="I153" s="500" t="s">
        <v>401</v>
      </c>
      <c r="J153" s="506"/>
      <c r="K153" s="506"/>
    </row>
    <row r="154" spans="2:11" ht="39.75" customHeight="1">
      <c r="B154" s="496" t="s">
        <v>298</v>
      </c>
      <c r="C154" s="477">
        <v>871</v>
      </c>
      <c r="D154" s="34" t="s">
        <v>83</v>
      </c>
      <c r="E154" s="35" t="s">
        <v>72</v>
      </c>
      <c r="F154" s="484" t="s">
        <v>78</v>
      </c>
      <c r="G154" s="485" t="s">
        <v>169</v>
      </c>
      <c r="H154" s="486" t="s">
        <v>170</v>
      </c>
      <c r="I154" s="497"/>
      <c r="J154" s="495">
        <f>J155</f>
        <v>2475.2</v>
      </c>
      <c r="K154" s="495">
        <f>K155</f>
        <v>2527.5</v>
      </c>
    </row>
    <row r="155" spans="2:11" ht="66.75" customHeight="1">
      <c r="B155" s="132" t="s">
        <v>301</v>
      </c>
      <c r="C155" s="477">
        <v>871</v>
      </c>
      <c r="D155" s="103" t="s">
        <v>83</v>
      </c>
      <c r="E155" s="103" t="s">
        <v>72</v>
      </c>
      <c r="F155" s="484" t="s">
        <v>78</v>
      </c>
      <c r="G155" s="485" t="s">
        <v>120</v>
      </c>
      <c r="H155" s="486" t="s">
        <v>170</v>
      </c>
      <c r="I155" s="516"/>
      <c r="J155" s="481">
        <f>J156</f>
        <v>2475.2</v>
      </c>
      <c r="K155" s="481">
        <f>K156</f>
        <v>2527.5</v>
      </c>
    </row>
    <row r="156" spans="2:11" ht="75" customHeight="1">
      <c r="B156" s="58" t="s">
        <v>175</v>
      </c>
      <c r="C156" s="477">
        <v>871</v>
      </c>
      <c r="D156" s="107" t="s">
        <v>83</v>
      </c>
      <c r="E156" s="107" t="s">
        <v>72</v>
      </c>
      <c r="F156" s="489" t="s">
        <v>78</v>
      </c>
      <c r="G156" s="490" t="s">
        <v>120</v>
      </c>
      <c r="H156" s="491" t="s">
        <v>59</v>
      </c>
      <c r="I156" s="500"/>
      <c r="J156" s="506">
        <f>SUM(J157:J159)</f>
        <v>2475.2</v>
      </c>
      <c r="K156" s="506">
        <f>SUM(K157:K159)</f>
        <v>2527.5</v>
      </c>
    </row>
    <row r="157" spans="2:11" ht="68.25" customHeight="1">
      <c r="B157" s="58" t="s">
        <v>123</v>
      </c>
      <c r="C157" s="477">
        <v>871</v>
      </c>
      <c r="D157" s="107" t="s">
        <v>83</v>
      </c>
      <c r="E157" s="107" t="s">
        <v>72</v>
      </c>
      <c r="F157" s="489" t="s">
        <v>78</v>
      </c>
      <c r="G157" s="490" t="s">
        <v>120</v>
      </c>
      <c r="H157" s="491" t="s">
        <v>59</v>
      </c>
      <c r="I157" s="500" t="s">
        <v>131</v>
      </c>
      <c r="J157" s="506">
        <f>1439.1+148.6+600-15-70</f>
        <v>2102.7</v>
      </c>
      <c r="K157" s="506">
        <f>1963.2+300-15-70</f>
        <v>2178.2</v>
      </c>
    </row>
    <row r="158" spans="2:11" ht="33" customHeight="1">
      <c r="B158" s="58" t="s">
        <v>43</v>
      </c>
      <c r="C158" s="477">
        <v>871</v>
      </c>
      <c r="D158" s="107" t="s">
        <v>83</v>
      </c>
      <c r="E158" s="107" t="s">
        <v>72</v>
      </c>
      <c r="F158" s="489" t="s">
        <v>78</v>
      </c>
      <c r="G158" s="490" t="s">
        <v>120</v>
      </c>
      <c r="H158" s="491" t="s">
        <v>59</v>
      </c>
      <c r="I158" s="500" t="s">
        <v>42</v>
      </c>
      <c r="J158" s="506">
        <f>467.5-100</f>
        <v>367.5</v>
      </c>
      <c r="K158" s="506">
        <f>444.3-100</f>
        <v>344.3</v>
      </c>
    </row>
    <row r="159" spans="2:11" ht="30.75" customHeight="1">
      <c r="B159" s="58" t="s">
        <v>40</v>
      </c>
      <c r="C159" s="477">
        <v>871</v>
      </c>
      <c r="D159" s="107" t="s">
        <v>83</v>
      </c>
      <c r="E159" s="107" t="s">
        <v>72</v>
      </c>
      <c r="F159" s="489" t="s">
        <v>78</v>
      </c>
      <c r="G159" s="490" t="s">
        <v>120</v>
      </c>
      <c r="H159" s="491" t="s">
        <v>59</v>
      </c>
      <c r="I159" s="500" t="s">
        <v>99</v>
      </c>
      <c r="J159" s="506">
        <v>5</v>
      </c>
      <c r="K159" s="506">
        <v>5</v>
      </c>
    </row>
    <row r="160" spans="2:11" ht="24" customHeight="1">
      <c r="B160" s="496" t="s">
        <v>166</v>
      </c>
      <c r="C160" s="477">
        <v>871</v>
      </c>
      <c r="D160" s="34" t="s">
        <v>83</v>
      </c>
      <c r="E160" s="35" t="s">
        <v>72</v>
      </c>
      <c r="F160" s="484" t="s">
        <v>113</v>
      </c>
      <c r="G160" s="485">
        <v>0</v>
      </c>
      <c r="H160" s="486" t="s">
        <v>170</v>
      </c>
      <c r="I160" s="497"/>
      <c r="J160" s="495">
        <f aca="true" t="shared" si="9" ref="J160:K162">J161</f>
        <v>79.8</v>
      </c>
      <c r="K160" s="495">
        <f t="shared" si="9"/>
        <v>79.8</v>
      </c>
    </row>
    <row r="161" spans="2:11" ht="21.75" customHeight="1">
      <c r="B161" s="58" t="s">
        <v>173</v>
      </c>
      <c r="C161" s="477">
        <v>871</v>
      </c>
      <c r="D161" s="107" t="s">
        <v>83</v>
      </c>
      <c r="E161" s="107" t="s">
        <v>72</v>
      </c>
      <c r="F161" s="116" t="s">
        <v>113</v>
      </c>
      <c r="G161" s="14" t="s">
        <v>171</v>
      </c>
      <c r="H161" s="117" t="s">
        <v>170</v>
      </c>
      <c r="I161" s="500"/>
      <c r="J161" s="506">
        <f t="shared" si="9"/>
        <v>79.8</v>
      </c>
      <c r="K161" s="506">
        <f t="shared" si="9"/>
        <v>79.8</v>
      </c>
    </row>
    <row r="162" spans="2:11" ht="73.5" customHeight="1">
      <c r="B162" s="517" t="s">
        <v>239</v>
      </c>
      <c r="C162" s="477">
        <v>871</v>
      </c>
      <c r="D162" s="118" t="s">
        <v>83</v>
      </c>
      <c r="E162" s="118" t="s">
        <v>72</v>
      </c>
      <c r="F162" s="518" t="s">
        <v>113</v>
      </c>
      <c r="G162" s="519" t="s">
        <v>171</v>
      </c>
      <c r="H162" s="520" t="s">
        <v>240</v>
      </c>
      <c r="I162" s="120"/>
      <c r="J162" s="506">
        <f t="shared" si="9"/>
        <v>79.8</v>
      </c>
      <c r="K162" s="506">
        <f t="shared" si="9"/>
        <v>79.8</v>
      </c>
    </row>
    <row r="163" spans="2:11" ht="24.75" customHeight="1">
      <c r="B163" s="58" t="s">
        <v>43</v>
      </c>
      <c r="C163" s="477">
        <v>871</v>
      </c>
      <c r="D163" s="118" t="s">
        <v>83</v>
      </c>
      <c r="E163" s="118" t="s">
        <v>72</v>
      </c>
      <c r="F163" s="79" t="s">
        <v>113</v>
      </c>
      <c r="G163" s="80" t="s">
        <v>171</v>
      </c>
      <c r="H163" s="119" t="s">
        <v>240</v>
      </c>
      <c r="I163" s="500" t="s">
        <v>42</v>
      </c>
      <c r="J163" s="506">
        <v>79.8</v>
      </c>
      <c r="K163" s="506">
        <v>79.8</v>
      </c>
    </row>
    <row r="164" spans="2:11" ht="19.5" customHeight="1">
      <c r="B164" s="476" t="s">
        <v>110</v>
      </c>
      <c r="C164" s="477">
        <v>871</v>
      </c>
      <c r="D164" s="122" t="s">
        <v>94</v>
      </c>
      <c r="E164" s="107"/>
      <c r="F164" s="489"/>
      <c r="G164" s="490"/>
      <c r="H164" s="491"/>
      <c r="I164" s="123"/>
      <c r="J164" s="481">
        <f>J170++J165</f>
        <v>212</v>
      </c>
      <c r="K164" s="481">
        <f>K170++K165</f>
        <v>212</v>
      </c>
    </row>
    <row r="165" spans="2:11" ht="16.5" customHeight="1">
      <c r="B165" s="476" t="s">
        <v>219</v>
      </c>
      <c r="C165" s="477">
        <v>871</v>
      </c>
      <c r="D165" s="122" t="s">
        <v>94</v>
      </c>
      <c r="E165" s="122" t="s">
        <v>72</v>
      </c>
      <c r="F165" s="489"/>
      <c r="G165" s="490"/>
      <c r="H165" s="491"/>
      <c r="I165" s="123"/>
      <c r="J165" s="481">
        <f aca="true" t="shared" si="10" ref="J165:K168">J166</f>
        <v>192</v>
      </c>
      <c r="K165" s="481">
        <f t="shared" si="10"/>
        <v>192</v>
      </c>
    </row>
    <row r="166" spans="2:11" ht="27" customHeight="1">
      <c r="B166" s="496" t="s">
        <v>215</v>
      </c>
      <c r="C166" s="477">
        <v>871</v>
      </c>
      <c r="D166" s="34" t="s">
        <v>94</v>
      </c>
      <c r="E166" s="35" t="s">
        <v>72</v>
      </c>
      <c r="F166" s="484" t="s">
        <v>216</v>
      </c>
      <c r="G166" s="485" t="s">
        <v>169</v>
      </c>
      <c r="H166" s="521" t="s">
        <v>170</v>
      </c>
      <c r="I166" s="497"/>
      <c r="J166" s="495">
        <f t="shared" si="10"/>
        <v>192</v>
      </c>
      <c r="K166" s="495">
        <f t="shared" si="10"/>
        <v>192</v>
      </c>
    </row>
    <row r="167" spans="2:11" ht="42" customHeight="1">
      <c r="B167" s="496" t="s">
        <v>217</v>
      </c>
      <c r="C167" s="477">
        <v>871</v>
      </c>
      <c r="D167" s="21" t="s">
        <v>94</v>
      </c>
      <c r="E167" s="22" t="s">
        <v>72</v>
      </c>
      <c r="F167" s="522" t="s">
        <v>216</v>
      </c>
      <c r="G167" s="523" t="s">
        <v>129</v>
      </c>
      <c r="H167" s="524" t="s">
        <v>170</v>
      </c>
      <c r="I167" s="497"/>
      <c r="J167" s="495">
        <f t="shared" si="10"/>
        <v>192</v>
      </c>
      <c r="K167" s="495">
        <f t="shared" si="10"/>
        <v>192</v>
      </c>
    </row>
    <row r="168" spans="2:11" ht="41.25" customHeight="1">
      <c r="B168" s="525" t="s">
        <v>217</v>
      </c>
      <c r="C168" s="477">
        <v>871</v>
      </c>
      <c r="D168" s="526" t="s">
        <v>94</v>
      </c>
      <c r="E168" s="527" t="s">
        <v>72</v>
      </c>
      <c r="F168" s="478" t="s">
        <v>216</v>
      </c>
      <c r="G168" s="479" t="s">
        <v>129</v>
      </c>
      <c r="H168" s="480" t="s">
        <v>218</v>
      </c>
      <c r="I168" s="494"/>
      <c r="J168" s="501">
        <f t="shared" si="10"/>
        <v>192</v>
      </c>
      <c r="K168" s="501">
        <f t="shared" si="10"/>
        <v>192</v>
      </c>
    </row>
    <row r="169" spans="2:11" ht="15.75" customHeight="1">
      <c r="B169" s="515" t="s">
        <v>50</v>
      </c>
      <c r="C169" s="477">
        <v>871</v>
      </c>
      <c r="D169" s="526" t="s">
        <v>94</v>
      </c>
      <c r="E169" s="527" t="s">
        <v>72</v>
      </c>
      <c r="F169" s="478" t="s">
        <v>216</v>
      </c>
      <c r="G169" s="479" t="s">
        <v>129</v>
      </c>
      <c r="H169" s="480" t="s">
        <v>218</v>
      </c>
      <c r="I169" s="494" t="s">
        <v>49</v>
      </c>
      <c r="J169" s="501">
        <v>192</v>
      </c>
      <c r="K169" s="501">
        <v>192</v>
      </c>
    </row>
    <row r="170" spans="2:11" ht="20.25" customHeight="1">
      <c r="B170" s="476" t="s">
        <v>112</v>
      </c>
      <c r="C170" s="477">
        <v>871</v>
      </c>
      <c r="D170" s="103" t="s">
        <v>94</v>
      </c>
      <c r="E170" s="103" t="s">
        <v>73</v>
      </c>
      <c r="F170" s="484"/>
      <c r="G170" s="485"/>
      <c r="H170" s="486"/>
      <c r="I170" s="123"/>
      <c r="J170" s="481">
        <f>J171</f>
        <v>20</v>
      </c>
      <c r="K170" s="481">
        <f>K171</f>
        <v>20</v>
      </c>
    </row>
    <row r="171" spans="2:11" ht="49.5" customHeight="1">
      <c r="B171" s="496" t="s">
        <v>302</v>
      </c>
      <c r="C171" s="477">
        <v>871</v>
      </c>
      <c r="D171" s="34" t="s">
        <v>94</v>
      </c>
      <c r="E171" s="35" t="s">
        <v>73</v>
      </c>
      <c r="F171" s="484" t="s">
        <v>94</v>
      </c>
      <c r="G171" s="485" t="s">
        <v>169</v>
      </c>
      <c r="H171" s="486" t="s">
        <v>170</v>
      </c>
      <c r="I171" s="497"/>
      <c r="J171" s="495">
        <f>J172</f>
        <v>20</v>
      </c>
      <c r="K171" s="495">
        <f>K172</f>
        <v>20</v>
      </c>
    </row>
    <row r="172" spans="2:11" ht="46.5" customHeight="1">
      <c r="B172" s="132" t="s">
        <v>303</v>
      </c>
      <c r="C172" s="477">
        <v>871</v>
      </c>
      <c r="D172" s="103" t="s">
        <v>94</v>
      </c>
      <c r="E172" s="103" t="s">
        <v>73</v>
      </c>
      <c r="F172" s="484" t="s">
        <v>94</v>
      </c>
      <c r="G172" s="485" t="s">
        <v>129</v>
      </c>
      <c r="H172" s="486" t="s">
        <v>170</v>
      </c>
      <c r="I172" s="516"/>
      <c r="J172" s="481">
        <f>J173+J175</f>
        <v>20</v>
      </c>
      <c r="K172" s="481">
        <f>K173+K175</f>
        <v>20</v>
      </c>
    </row>
    <row r="173" spans="2:11" ht="59.25" customHeight="1">
      <c r="B173" s="58" t="s">
        <v>304</v>
      </c>
      <c r="C173" s="477">
        <v>871</v>
      </c>
      <c r="D173" s="107" t="s">
        <v>94</v>
      </c>
      <c r="E173" s="107" t="s">
        <v>73</v>
      </c>
      <c r="F173" s="489" t="s">
        <v>94</v>
      </c>
      <c r="G173" s="490" t="s">
        <v>129</v>
      </c>
      <c r="H173" s="491" t="s">
        <v>176</v>
      </c>
      <c r="I173" s="500"/>
      <c r="J173" s="506">
        <f>J174</f>
        <v>10</v>
      </c>
      <c r="K173" s="506">
        <f>K174</f>
        <v>10</v>
      </c>
    </row>
    <row r="174" spans="2:11" ht="27.75" customHeight="1">
      <c r="B174" s="58" t="s">
        <v>43</v>
      </c>
      <c r="C174" s="477">
        <v>871</v>
      </c>
      <c r="D174" s="107" t="s">
        <v>94</v>
      </c>
      <c r="E174" s="107" t="s">
        <v>73</v>
      </c>
      <c r="F174" s="489" t="s">
        <v>94</v>
      </c>
      <c r="G174" s="490" t="s">
        <v>129</v>
      </c>
      <c r="H174" s="491" t="s">
        <v>176</v>
      </c>
      <c r="I174" s="500" t="s">
        <v>42</v>
      </c>
      <c r="J174" s="506">
        <v>10</v>
      </c>
      <c r="K174" s="506">
        <v>10</v>
      </c>
    </row>
    <row r="175" spans="2:11" ht="60" customHeight="1">
      <c r="B175" s="58" t="s">
        <v>305</v>
      </c>
      <c r="C175" s="477">
        <v>871</v>
      </c>
      <c r="D175" s="107" t="s">
        <v>94</v>
      </c>
      <c r="E175" s="107" t="s">
        <v>73</v>
      </c>
      <c r="F175" s="489" t="s">
        <v>94</v>
      </c>
      <c r="G175" s="490" t="s">
        <v>129</v>
      </c>
      <c r="H175" s="491" t="s">
        <v>177</v>
      </c>
      <c r="I175" s="500"/>
      <c r="J175" s="506">
        <f>J176</f>
        <v>10</v>
      </c>
      <c r="K175" s="506">
        <f>K176</f>
        <v>10</v>
      </c>
    </row>
    <row r="176" spans="2:11" ht="24" customHeight="1">
      <c r="B176" s="58" t="s">
        <v>43</v>
      </c>
      <c r="C176" s="477">
        <v>871</v>
      </c>
      <c r="D176" s="107" t="s">
        <v>94</v>
      </c>
      <c r="E176" s="107" t="s">
        <v>73</v>
      </c>
      <c r="F176" s="489" t="s">
        <v>94</v>
      </c>
      <c r="G176" s="490" t="s">
        <v>129</v>
      </c>
      <c r="H176" s="491" t="s">
        <v>178</v>
      </c>
      <c r="I176" s="500" t="s">
        <v>42</v>
      </c>
      <c r="J176" s="506">
        <v>10</v>
      </c>
      <c r="K176" s="506">
        <v>10</v>
      </c>
    </row>
    <row r="177" spans="2:11" ht="36" customHeight="1">
      <c r="B177" s="528" t="s">
        <v>246</v>
      </c>
      <c r="C177" s="477">
        <v>871</v>
      </c>
      <c r="D177" s="529">
        <v>13</v>
      </c>
      <c r="E177" s="530"/>
      <c r="F177" s="531"/>
      <c r="G177" s="532"/>
      <c r="H177" s="533"/>
      <c r="I177" s="534"/>
      <c r="J177" s="535">
        <f>J179</f>
        <v>70</v>
      </c>
      <c r="K177" s="535">
        <f>K179</f>
        <v>70</v>
      </c>
    </row>
    <row r="178" spans="2:11" ht="31.5" customHeight="1">
      <c r="B178" s="536" t="s">
        <v>247</v>
      </c>
      <c r="C178" s="477">
        <v>871</v>
      </c>
      <c r="D178" s="536">
        <v>13</v>
      </c>
      <c r="E178" s="537" t="s">
        <v>72</v>
      </c>
      <c r="F178" s="531"/>
      <c r="G178" s="532"/>
      <c r="H178" s="533"/>
      <c r="I178" s="532"/>
      <c r="J178" s="535">
        <f aca="true" t="shared" si="11" ref="J178:K181">J179</f>
        <v>70</v>
      </c>
      <c r="K178" s="535">
        <f t="shared" si="11"/>
        <v>70</v>
      </c>
    </row>
    <row r="179" spans="2:11" ht="30.75" customHeight="1">
      <c r="B179" s="538" t="s">
        <v>248</v>
      </c>
      <c r="C179" s="477">
        <v>871</v>
      </c>
      <c r="D179" s="164">
        <v>13</v>
      </c>
      <c r="E179" s="165" t="s">
        <v>72</v>
      </c>
      <c r="F179" s="539" t="s">
        <v>249</v>
      </c>
      <c r="G179" s="540"/>
      <c r="H179" s="541"/>
      <c r="I179" s="534"/>
      <c r="J179" s="535">
        <f t="shared" si="11"/>
        <v>70</v>
      </c>
      <c r="K179" s="535">
        <f t="shared" si="11"/>
        <v>70</v>
      </c>
    </row>
    <row r="180" spans="2:11" ht="32.25" customHeight="1">
      <c r="B180" s="542" t="s">
        <v>250</v>
      </c>
      <c r="C180" s="477">
        <v>871</v>
      </c>
      <c r="D180" s="543">
        <v>13</v>
      </c>
      <c r="E180" s="544" t="s">
        <v>72</v>
      </c>
      <c r="F180" s="531" t="s">
        <v>249</v>
      </c>
      <c r="G180" s="532" t="s">
        <v>129</v>
      </c>
      <c r="H180" s="533"/>
      <c r="I180" s="545"/>
      <c r="J180" s="546">
        <f t="shared" si="11"/>
        <v>70</v>
      </c>
      <c r="K180" s="546">
        <f t="shared" si="11"/>
        <v>70</v>
      </c>
    </row>
    <row r="181" spans="2:11" ht="56.25" customHeight="1">
      <c r="B181" s="542" t="s">
        <v>251</v>
      </c>
      <c r="C181" s="477">
        <v>871</v>
      </c>
      <c r="D181" s="543">
        <v>13</v>
      </c>
      <c r="E181" s="544" t="s">
        <v>72</v>
      </c>
      <c r="F181" s="531" t="s">
        <v>249</v>
      </c>
      <c r="G181" s="532" t="s">
        <v>129</v>
      </c>
      <c r="H181" s="533" t="s">
        <v>252</v>
      </c>
      <c r="I181" s="545"/>
      <c r="J181" s="546">
        <f t="shared" si="11"/>
        <v>70</v>
      </c>
      <c r="K181" s="546">
        <f t="shared" si="11"/>
        <v>70</v>
      </c>
    </row>
    <row r="182" spans="2:11" ht="18" customHeight="1">
      <c r="B182" s="547" t="s">
        <v>253</v>
      </c>
      <c r="C182" s="477">
        <v>871</v>
      </c>
      <c r="D182" s="543">
        <v>13</v>
      </c>
      <c r="E182" s="544" t="s">
        <v>72</v>
      </c>
      <c r="F182" s="531" t="s">
        <v>249</v>
      </c>
      <c r="G182" s="532" t="s">
        <v>129</v>
      </c>
      <c r="H182" s="533" t="s">
        <v>252</v>
      </c>
      <c r="I182" s="548" t="s">
        <v>254</v>
      </c>
      <c r="J182" s="546">
        <v>70</v>
      </c>
      <c r="K182" s="546">
        <v>70</v>
      </c>
    </row>
    <row r="183" spans="2:11" ht="15.75" customHeight="1">
      <c r="B183" s="381" t="s">
        <v>402</v>
      </c>
      <c r="C183" s="477">
        <v>871</v>
      </c>
      <c r="D183" s="382">
        <v>99</v>
      </c>
      <c r="E183" s="382">
        <v>99</v>
      </c>
      <c r="F183" s="383" t="s">
        <v>403</v>
      </c>
      <c r="G183" s="384" t="s">
        <v>403</v>
      </c>
      <c r="H183" s="385" t="s">
        <v>403</v>
      </c>
      <c r="I183" s="386"/>
      <c r="J183" s="549">
        <f aca="true" t="shared" si="12" ref="J183:K186">J184</f>
        <v>224.4</v>
      </c>
      <c r="K183" s="549">
        <f t="shared" si="12"/>
        <v>441.2</v>
      </c>
    </row>
    <row r="184" spans="2:11" ht="18.75" customHeight="1">
      <c r="B184" s="387" t="s">
        <v>166</v>
      </c>
      <c r="C184" s="477">
        <v>871</v>
      </c>
      <c r="D184" s="388">
        <v>99</v>
      </c>
      <c r="E184" s="388">
        <v>99</v>
      </c>
      <c r="F184" s="389" t="s">
        <v>113</v>
      </c>
      <c r="G184" s="14" t="s">
        <v>169</v>
      </c>
      <c r="H184" s="390" t="s">
        <v>170</v>
      </c>
      <c r="I184" s="391"/>
      <c r="J184" s="550">
        <f t="shared" si="12"/>
        <v>224.4</v>
      </c>
      <c r="K184" s="550">
        <f t="shared" si="12"/>
        <v>441.2</v>
      </c>
    </row>
    <row r="185" spans="2:11" ht="21.75" customHeight="1">
      <c r="B185" s="387" t="s">
        <v>173</v>
      </c>
      <c r="C185" s="477">
        <v>871</v>
      </c>
      <c r="D185" s="388">
        <v>99</v>
      </c>
      <c r="E185" s="388">
        <v>99</v>
      </c>
      <c r="F185" s="389" t="s">
        <v>113</v>
      </c>
      <c r="G185" s="14" t="s">
        <v>171</v>
      </c>
      <c r="H185" s="390" t="s">
        <v>170</v>
      </c>
      <c r="I185" s="391"/>
      <c r="J185" s="550">
        <f t="shared" si="12"/>
        <v>224.4</v>
      </c>
      <c r="K185" s="550">
        <f t="shared" si="12"/>
        <v>441.2</v>
      </c>
    </row>
    <row r="186" spans="2:11" ht="30" customHeight="1">
      <c r="B186" s="387" t="s">
        <v>404</v>
      </c>
      <c r="C186" s="477">
        <v>871</v>
      </c>
      <c r="D186" s="388">
        <v>99</v>
      </c>
      <c r="E186" s="388">
        <v>99</v>
      </c>
      <c r="F186" s="389" t="s">
        <v>113</v>
      </c>
      <c r="G186" s="14" t="s">
        <v>171</v>
      </c>
      <c r="H186" s="390" t="s">
        <v>405</v>
      </c>
      <c r="I186" s="391"/>
      <c r="J186" s="550">
        <f t="shared" si="12"/>
        <v>224.4</v>
      </c>
      <c r="K186" s="550">
        <f t="shared" si="12"/>
        <v>441.2</v>
      </c>
    </row>
    <row r="187" spans="2:11" ht="18.75" customHeight="1">
      <c r="B187" s="387" t="s">
        <v>406</v>
      </c>
      <c r="C187" s="477">
        <v>871</v>
      </c>
      <c r="D187" s="388">
        <v>99</v>
      </c>
      <c r="E187" s="388">
        <v>99</v>
      </c>
      <c r="F187" s="389" t="s">
        <v>113</v>
      </c>
      <c r="G187" s="14" t="s">
        <v>171</v>
      </c>
      <c r="H187" s="390" t="s">
        <v>405</v>
      </c>
      <c r="I187" s="392">
        <v>900</v>
      </c>
      <c r="J187" s="550">
        <f>209.4+15</f>
        <v>224.4</v>
      </c>
      <c r="K187" s="550">
        <v>441.2</v>
      </c>
    </row>
    <row r="188" spans="2:11" ht="12.75">
      <c r="B188" s="551"/>
      <c r="C188" s="552"/>
      <c r="D188" s="551"/>
      <c r="E188" s="551"/>
      <c r="F188" s="551"/>
      <c r="G188" s="551"/>
      <c r="H188" s="551"/>
      <c r="I188" s="551"/>
      <c r="J188" s="553">
        <f>J183+J164+J148+J82+J75+J22+J177</f>
        <v>8211.900000000001</v>
      </c>
      <c r="K188" s="553">
        <f>K183+K164+K148+K82+K75+K22+K177</f>
        <v>8390.9</v>
      </c>
    </row>
  </sheetData>
  <sheetProtection/>
  <mergeCells count="11">
    <mergeCell ref="C3:K3"/>
    <mergeCell ref="C4:K9"/>
    <mergeCell ref="H10:K10"/>
    <mergeCell ref="D11:K15"/>
    <mergeCell ref="B16:J16"/>
    <mergeCell ref="B17:J17"/>
    <mergeCell ref="C20:C21"/>
    <mergeCell ref="D20:I20"/>
    <mergeCell ref="J20:J21"/>
    <mergeCell ref="K20:K21"/>
    <mergeCell ref="F21:H2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B1:I17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2.57421875" style="0" customWidth="1"/>
    <col min="2" max="2" width="23.28125" style="0" customWidth="1"/>
    <col min="3" max="3" width="8.8515625" style="0" customWidth="1"/>
    <col min="7" max="7" width="6.8515625" style="0" customWidth="1"/>
    <col min="8" max="8" width="13.7109375" style="0" customWidth="1"/>
    <col min="9" max="9" width="9.140625" style="0" hidden="1" customWidth="1"/>
  </cols>
  <sheetData>
    <row r="1" spans="2:9" ht="38.25" customHeight="1">
      <c r="B1" s="370"/>
      <c r="C1" s="367"/>
      <c r="D1" s="367"/>
      <c r="E1" s="370"/>
      <c r="F1" s="370"/>
      <c r="G1" s="370"/>
      <c r="H1" s="453" t="s">
        <v>114</v>
      </c>
      <c r="I1" s="453"/>
    </row>
    <row r="2" spans="2:9" ht="12.75" customHeight="1">
      <c r="B2" s="415" t="s">
        <v>324</v>
      </c>
      <c r="C2" s="415"/>
      <c r="D2" s="415"/>
      <c r="E2" s="415"/>
      <c r="F2" s="415"/>
      <c r="G2" s="415"/>
      <c r="H2" s="415"/>
      <c r="I2" s="415"/>
    </row>
    <row r="3" spans="2:9" ht="59.25" customHeight="1">
      <c r="B3" s="370"/>
      <c r="C3" s="416" t="s">
        <v>333</v>
      </c>
      <c r="D3" s="416"/>
      <c r="E3" s="416"/>
      <c r="F3" s="416"/>
      <c r="G3" s="416"/>
      <c r="H3" s="416"/>
      <c r="I3" s="416"/>
    </row>
    <row r="4" spans="2:9" ht="12.75">
      <c r="B4" s="370"/>
      <c r="C4" s="454"/>
      <c r="D4" s="454"/>
      <c r="E4" s="454"/>
      <c r="F4" s="454"/>
      <c r="G4" s="454"/>
      <c r="H4" s="454"/>
      <c r="I4" s="454"/>
    </row>
    <row r="5" spans="2:9" ht="12.75">
      <c r="B5" s="370"/>
      <c r="C5" s="367"/>
      <c r="D5" s="367"/>
      <c r="E5" s="370"/>
      <c r="F5" s="370"/>
      <c r="G5" s="415" t="s">
        <v>17</v>
      </c>
      <c r="H5" s="415"/>
      <c r="I5" s="415"/>
    </row>
    <row r="6" spans="2:9" ht="12.75" customHeight="1">
      <c r="B6" s="415" t="s">
        <v>324</v>
      </c>
      <c r="C6" s="415"/>
      <c r="D6" s="415"/>
      <c r="E6" s="415"/>
      <c r="F6" s="415"/>
      <c r="G6" s="415"/>
      <c r="H6" s="415"/>
      <c r="I6" s="415"/>
    </row>
    <row r="7" spans="2:9" ht="12.75" customHeight="1">
      <c r="B7" s="370"/>
      <c r="C7" s="415" t="s">
        <v>107</v>
      </c>
      <c r="D7" s="415"/>
      <c r="E7" s="415"/>
      <c r="F7" s="415"/>
      <c r="G7" s="415"/>
      <c r="H7" s="415"/>
      <c r="I7" s="415"/>
    </row>
    <row r="8" spans="2:9" ht="12.75">
      <c r="B8" s="370"/>
      <c r="C8" s="415" t="s">
        <v>328</v>
      </c>
      <c r="D8" s="415"/>
      <c r="E8" s="415"/>
      <c r="F8" s="415"/>
      <c r="G8" s="415"/>
      <c r="H8" s="415"/>
      <c r="I8" s="415"/>
    </row>
    <row r="9" spans="2:8" ht="79.5" customHeight="1">
      <c r="B9" s="451" t="s">
        <v>18</v>
      </c>
      <c r="C9" s="451"/>
      <c r="D9" s="451"/>
      <c r="E9" s="451"/>
      <c r="F9" s="451"/>
      <c r="G9" s="451"/>
      <c r="H9" s="451"/>
    </row>
    <row r="10" spans="2:8" ht="20.25">
      <c r="B10" s="351"/>
      <c r="C10" s="352"/>
      <c r="D10" s="353"/>
      <c r="E10" s="353"/>
      <c r="F10" s="350"/>
      <c r="G10" s="350"/>
      <c r="H10" s="350"/>
    </row>
    <row r="11" spans="2:8" ht="20.25">
      <c r="B11" s="351"/>
      <c r="C11" s="352"/>
      <c r="D11" s="353"/>
      <c r="E11" s="353"/>
      <c r="F11" s="350"/>
      <c r="G11" s="350"/>
      <c r="H11" s="354" t="s">
        <v>97</v>
      </c>
    </row>
    <row r="12" spans="2:8" ht="15">
      <c r="B12" s="452" t="s">
        <v>10</v>
      </c>
      <c r="C12" s="452" t="s">
        <v>11</v>
      </c>
      <c r="D12" s="452"/>
      <c r="E12" s="452"/>
      <c r="F12" s="452" t="s">
        <v>12</v>
      </c>
      <c r="G12" s="452"/>
      <c r="H12" s="452"/>
    </row>
    <row r="13" spans="2:8" ht="38.25" customHeight="1">
      <c r="B13" s="452"/>
      <c r="C13" s="355" t="s">
        <v>118</v>
      </c>
      <c r="D13" s="355" t="s">
        <v>13</v>
      </c>
      <c r="E13" s="355" t="s">
        <v>14</v>
      </c>
      <c r="F13" s="355" t="s">
        <v>118</v>
      </c>
      <c r="G13" s="355" t="s">
        <v>13</v>
      </c>
      <c r="H13" s="355" t="s">
        <v>14</v>
      </c>
    </row>
    <row r="14" spans="2:8" ht="89.25">
      <c r="B14" s="359" t="s">
        <v>15</v>
      </c>
      <c r="C14" s="360">
        <v>400</v>
      </c>
      <c r="D14" s="360">
        <v>0</v>
      </c>
      <c r="E14" s="360">
        <v>0</v>
      </c>
      <c r="F14" s="360">
        <v>0</v>
      </c>
      <c r="G14" s="360">
        <v>133.3</v>
      </c>
      <c r="H14" s="360">
        <v>133.3</v>
      </c>
    </row>
    <row r="15" spans="2:8" ht="45">
      <c r="B15" s="366" t="s">
        <v>28</v>
      </c>
      <c r="C15" s="361">
        <v>130.4</v>
      </c>
      <c r="D15" s="362">
        <v>0</v>
      </c>
      <c r="E15" s="362">
        <v>0</v>
      </c>
      <c r="F15" s="362">
        <v>100</v>
      </c>
      <c r="G15" s="362">
        <v>30.4</v>
      </c>
      <c r="H15" s="362">
        <v>0</v>
      </c>
    </row>
    <row r="16" spans="2:8" ht="15.75">
      <c r="B16" s="356"/>
      <c r="C16" s="358"/>
      <c r="D16" s="358"/>
      <c r="E16" s="358"/>
      <c r="F16" s="350"/>
      <c r="G16" s="350"/>
      <c r="H16" s="350"/>
    </row>
    <row r="17" spans="2:8" ht="15.75">
      <c r="B17" s="356"/>
      <c r="C17" s="356"/>
      <c r="D17" s="357"/>
      <c r="E17" s="357"/>
      <c r="F17" s="350"/>
      <c r="G17" s="350"/>
      <c r="H17" s="350"/>
    </row>
  </sheetData>
  <sheetProtection/>
  <mergeCells count="12">
    <mergeCell ref="G5:I5"/>
    <mergeCell ref="B6:I6"/>
    <mergeCell ref="H1:I1"/>
    <mergeCell ref="B2:I2"/>
    <mergeCell ref="C3:I3"/>
    <mergeCell ref="C4:I4"/>
    <mergeCell ref="C7:I7"/>
    <mergeCell ref="C8:I8"/>
    <mergeCell ref="B9:H9"/>
    <mergeCell ref="B12:B13"/>
    <mergeCell ref="C12:E12"/>
    <mergeCell ref="F12:H1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2015-12-12T08:13:47Z</cp:lastPrinted>
  <dcterms:created xsi:type="dcterms:W3CDTF">2002-06-04T10:05:56Z</dcterms:created>
  <dcterms:modified xsi:type="dcterms:W3CDTF">2015-12-12T08:13:53Z</dcterms:modified>
  <cp:category/>
  <cp:version/>
  <cp:contentType/>
  <cp:contentStatus/>
</cp:coreProperties>
</file>