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tabRatio="702" activeTab="0"/>
  </bookViews>
  <sheets>
    <sheet name="Прил7" sheetId="1" r:id="rId1"/>
    <sheet name="Прил9" sheetId="2" r:id="rId2"/>
    <sheet name="Прил 13" sheetId="3" r:id="rId3"/>
  </sheets>
  <definedNames>
    <definedName name="_xlnm.Print_Titles" localSheetId="0">'Прил7'!$13:$14</definedName>
    <definedName name="_xlnm.Print_Titles" localSheetId="1">'Прил9'!$11:$11</definedName>
  </definedNames>
  <calcPr fullCalcOnLoad="1"/>
</workbook>
</file>

<file path=xl/sharedStrings.xml><?xml version="1.0" encoding="utf-8"?>
<sst xmlns="http://schemas.openxmlformats.org/spreadsheetml/2006/main" count="1352" uniqueCount="246">
  <si>
    <t>Долгосрочной муниципальной целевой программы "Модернизация и развитие автомобильных дорог в Щекинском районе в 2012-2016 годах"</t>
  </si>
  <si>
    <t>795 04 00</t>
  </si>
  <si>
    <t>002 03 00</t>
  </si>
  <si>
    <t>Глава муниципального образования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</si>
  <si>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</si>
  <si>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</si>
  <si>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070 00 00</t>
  </si>
  <si>
    <t>Резервные фонды местных администраций</t>
  </si>
  <si>
    <t>070 05 00</t>
  </si>
  <si>
    <t>Мобилизационная и вневойсковая подготовка</t>
  </si>
  <si>
    <t>001 36 00</t>
  </si>
  <si>
    <t xml:space="preserve">Руководство и управление в сфере установленных функций </t>
  </si>
  <si>
    <t>001 00 00</t>
  </si>
  <si>
    <t xml:space="preserve">07 </t>
  </si>
  <si>
    <t>440 00 00</t>
  </si>
  <si>
    <t>Коммунальное хозяйство</t>
  </si>
  <si>
    <t>Благоустройство</t>
  </si>
  <si>
    <t>№-п</t>
  </si>
  <si>
    <t>Наименование</t>
  </si>
  <si>
    <t>Раздел</t>
  </si>
  <si>
    <t>Целевая статья</t>
  </si>
  <si>
    <t>Вид расхода</t>
  </si>
  <si>
    <t xml:space="preserve">   </t>
  </si>
  <si>
    <t xml:space="preserve">  </t>
  </si>
  <si>
    <t xml:space="preserve">        </t>
  </si>
  <si>
    <t>ОБЩЕГОСУДАРСТВЕННЫЕ ВОПРОСЫ</t>
  </si>
  <si>
    <t>01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</si>
  <si>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</si>
  <si>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</si>
  <si>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002 0000</t>
  </si>
  <si>
    <t>Центральный аппарат</t>
  </si>
  <si>
    <t>002 0400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</si>
  <si>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</si>
  <si>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</si>
  <si>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</si>
  <si>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</si>
  <si>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</si>
  <si>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НАЦИОНАЛЬНАЯ ОБОРОНА</t>
  </si>
  <si>
    <t>ЖИЛИЩНО-КОММУНАЛЬНОЕ ХОЗЯЙСТВО</t>
  </si>
  <si>
    <t>Жилищное хозяйство</t>
  </si>
  <si>
    <t>07</t>
  </si>
  <si>
    <t>08</t>
  </si>
  <si>
    <t>Культура</t>
  </si>
  <si>
    <t>Дворцы и дома культуры, другие учреждения культуры и средств массовой информации</t>
  </si>
  <si>
    <t>Другие общегосударственные вопросы</t>
  </si>
  <si>
    <t>090 00 00</t>
  </si>
  <si>
    <t>090 02 00</t>
  </si>
  <si>
    <t>440 99 00</t>
  </si>
  <si>
    <t>Обеспечение деятельности подведомственных учреждений</t>
  </si>
  <si>
    <t>Закон Тульской области "Об установлении региональных надбавок работникам организаций бюджетной сферы Тульской области"</t>
  </si>
  <si>
    <t>ГРБС</t>
  </si>
  <si>
    <t>тыс.руб.</t>
  </si>
  <si>
    <t>Подраздел</t>
  </si>
  <si>
    <t>Наименование показателя</t>
  </si>
  <si>
    <t>целевая статья</t>
  </si>
  <si>
    <t>подраздел</t>
  </si>
  <si>
    <t>раздел</t>
  </si>
  <si>
    <t>вид  расхода</t>
  </si>
  <si>
    <t>создание, содержание и организация деятельности аварийно-спасательных служб</t>
  </si>
  <si>
    <t>521 06 04</t>
  </si>
  <si>
    <t>Библиотеки</t>
  </si>
  <si>
    <t>442 00 00</t>
  </si>
  <si>
    <t>442 99 00</t>
  </si>
  <si>
    <t>092 03 00</t>
  </si>
  <si>
    <t>Выполнение других обязательств государства</t>
  </si>
  <si>
    <t xml:space="preserve">  Закон Тульской области "О библиотечном деле"</t>
  </si>
  <si>
    <t>10</t>
  </si>
  <si>
    <t>09</t>
  </si>
  <si>
    <t>Приложение 3</t>
  </si>
  <si>
    <t>Обеспечение пожарной безопасности</t>
  </si>
  <si>
    <t>795 00 00</t>
  </si>
  <si>
    <t>Сумма на 2012 год</t>
  </si>
  <si>
    <t>2012 год</t>
  </si>
  <si>
    <t>формирование и содержание муниципального архива, включая хранение архивных фондов поселений</t>
  </si>
  <si>
    <t>521 05 00</t>
  </si>
  <si>
    <t>521 05 02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</si>
  <si>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</si>
  <si>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</si>
  <si>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429 78 00</t>
  </si>
  <si>
    <t>429 00 00</t>
  </si>
  <si>
    <t>Переподготовка и повышение квалификации кадров</t>
  </si>
  <si>
    <t>Учебные заведения и курсы по переподготовке кадров</t>
  </si>
  <si>
    <t>Профессиональная подготовка, переподготовка и повышение квалификации</t>
  </si>
  <si>
    <t>тыс.рублей</t>
  </si>
  <si>
    <t>НАЦИОНАЛЬНАЯ БЕЗОПАСНОСТЬ</t>
  </si>
  <si>
    <t xml:space="preserve">Целевые муниципальные программы </t>
  </si>
  <si>
    <t>Защита населения и территории от чрезвычайных ситуаций природного и техногенного характера, гражданская оборона</t>
  </si>
  <si>
    <t>521 06 05</t>
  </si>
  <si>
    <t>521 06 00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</si>
  <si>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</si>
  <si>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</si>
  <si>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521 06 01</t>
  </si>
  <si>
    <t>формирование и исполнение бюджета</t>
  </si>
  <si>
    <t>Финансовый контроль</t>
  </si>
  <si>
    <t>НАЦИОНАЛЬНАЯ  ЭКОНОМИКА</t>
  </si>
  <si>
    <t>Дорожное хозяйство (дорожные фонды)</t>
  </si>
  <si>
    <t>521 00 00</t>
  </si>
  <si>
    <t>Безвозмездные и безвозвратные перечисления</t>
  </si>
  <si>
    <t>Средства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</si>
  <si>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>Средства передаваемые бюджетам муниципальных районов из бюджетов поселений на решение вопросов местного значения межмуниципального характера</t>
  </si>
  <si>
    <t>ОБРАЗОВАНИЕ</t>
  </si>
  <si>
    <t>13</t>
  </si>
  <si>
    <t>к решению Собрания депутатов МО Ломинцевское</t>
  </si>
  <si>
    <t>Ведомственная структура расходов бюджета муниципального образования Ломинцевское</t>
  </si>
  <si>
    <t>Администрация МО Ломинцевское</t>
  </si>
  <si>
    <t>795 59 01</t>
  </si>
  <si>
    <t>795 59 02</t>
  </si>
  <si>
    <t>Муниципальная целевая программа "Организация освещения улиц МО Ломинцевское Щекинского района" на 2008-2012 годы"</t>
  </si>
  <si>
    <t>Муниципальная целевая программа "Пожарная безопасность  МО Ломинцевское Щекинского района" на 2011-2013 годы"</t>
  </si>
  <si>
    <t>Муниципальная программа "Проведение ремонта автомобильных дорог общего пользования местного значения на территории МО Ломинцевское Щекинского района на 2012-2014 годы"</t>
  </si>
  <si>
    <t>795 59 03</t>
  </si>
  <si>
    <t>Муниципальная программа "Капитальный ремонт жилого фонда МО Ломинцевское Щекинского района 2012-2014 годы"</t>
  </si>
  <si>
    <t>Муниципальная целевая программа "Социальная поддержка отдельных категорий граждан МО Ломинцевское Щекинского района на 2012-2014 годы"</t>
  </si>
  <si>
    <t>795 59 04</t>
  </si>
  <si>
    <t>795 59 05</t>
  </si>
  <si>
    <t>795 59 06</t>
  </si>
  <si>
    <t>Муниципальная программа "Улучшение качества питьевого водоснабжения населения МО Ломинцевское Щекинского района на 2011-2013 годы"</t>
  </si>
  <si>
    <t>795 59 07</t>
  </si>
  <si>
    <t>795 59 08</t>
  </si>
  <si>
    <t>Муниципальная целевая программа "Информатизации на 2012-2014 годы"</t>
  </si>
  <si>
    <t>Муниципальная целевая программа "Организация благоустройства и озеленения территории МО Ломинцевское Щекинского района, использования и охраны лесов, расположенных в границах муниципального образования в 2011-2013 годах"</t>
  </si>
  <si>
    <t>795 59 09</t>
  </si>
  <si>
    <t>795 59 10</t>
  </si>
  <si>
    <t>Целевая  муниципальная программа "Организация вывоза бытовых отходов и мусора в МО Ломинцевское Щекинского района в 2011-2013 годах"</t>
  </si>
  <si>
    <t>795 59 11</t>
  </si>
  <si>
    <t>Муниципальная программа энергосбережения и повышения энергетической эффективности в МО Ломинцевское Щекинского района на 2010-2012гг.</t>
  </si>
  <si>
    <t>795 59 12</t>
  </si>
  <si>
    <t>Получение кредитов от кредитных организаций бюджетом поселений в валюте Российской Федерации</t>
  </si>
  <si>
    <t>Увеличение прочих остатков денежных средств местных бюджетов</t>
  </si>
  <si>
    <t>Уменьшение прочих остатков денежных средств местных бюджетов</t>
  </si>
  <si>
    <t>Приложение 13</t>
  </si>
  <si>
    <t>Код классификации</t>
  </si>
  <si>
    <t xml:space="preserve">Наименование 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</si>
  <si>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</si>
  <si>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</si>
  <si>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</si>
  <si>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</si>
  <si>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</si>
  <si>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000 01 02 00 00 10 0000 710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</si>
  <si>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</si>
  <si>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</si>
  <si>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000 01 02 00 00 10 0000 810</t>
  </si>
  <si>
    <t>погашение бюджетом  поселения кредитов от кредитных организаций в валюте Российской Федерации</t>
  </si>
  <si>
    <t>000 01 05 00 00 00 0000 000</t>
  </si>
  <si>
    <t>Изменение остатков 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</si>
  <si>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</si>
  <si>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</si>
  <si>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</si>
  <si>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</si>
  <si>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</si>
  <si>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</si>
  <si>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</si>
  <si>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</si>
  <si>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</si>
  <si>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</si>
  <si>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</si>
  <si>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</si>
  <si>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</si>
  <si>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</si>
  <si>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Итого источников внутреннего финансирования</t>
  </si>
  <si>
    <t>к решению Собрания депутатов МО Ломинцевское "О бюджете  муниципального образования Ломинцевское Щекинского района на 2012 год и плановый период 2013и 2014 годов"</t>
  </si>
  <si>
    <t xml:space="preserve">Источники внутреннего финансирования дефицита бюджета муниципального образования Ломинцевское на 2012 год 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</si>
  <si>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</si>
  <si>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</si>
  <si>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Закупка товаров, работ, услуг в в целях капитального ремонта государственого имущества</t>
  </si>
  <si>
    <t>Прочая закупка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</si>
  <si>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</si>
  <si>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</si>
  <si>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Иные межбюджетные трансферты</t>
  </si>
  <si>
    <t>540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</si>
  <si>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</si>
  <si>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</si>
  <si>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242</t>
  </si>
  <si>
    <t>Резервные средства</t>
  </si>
  <si>
    <t>870</t>
  </si>
  <si>
    <t>244</t>
  </si>
  <si>
    <t>Релизация государственных функций, связанных с общегосударственным управлением</t>
  </si>
  <si>
    <t>092 00 00</t>
  </si>
  <si>
    <t xml:space="preserve">Дорожное хозяйство </t>
  </si>
  <si>
    <t>315 00 00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</si>
  <si>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</si>
  <si>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315 02 01</t>
  </si>
  <si>
    <t>Целевые программы муниципальных образований</t>
  </si>
  <si>
    <t>КУЛЬТУРА И  КИНЕМАТОГРАФИЯ</t>
  </si>
  <si>
    <t>111</t>
  </si>
  <si>
    <t>ЗТО "О наделении органов местного самоуправления  госполномочиями по предоставлению мер соц.поддержки работникам библиотек, муниципальных музеев и их филиалов"</t>
  </si>
  <si>
    <t>Пособия и компенсации гражданам и иные социальные выплаты, кроме публичных нормативных обязательств</t>
  </si>
  <si>
    <t>321</t>
  </si>
  <si>
    <t>СОЦИАЛЬНАЯ  ПОЛИТИКА</t>
  </si>
  <si>
    <t>Муниципальная целевая программа "Социальная поддержка участников и инвалидов ВОВ  МО Ломинцевское Щекинского района на 2012-2014 годы"</t>
  </si>
  <si>
    <t>Обеспечение мероприятий по кап.ремонту многоквартирных домов за счет средств, поступивших от государственной корпорации Фонд содействия реформированию ЖКХ</t>
  </si>
  <si>
    <t>098 00 00</t>
  </si>
  <si>
    <t>Муниципальная адресная программа "Переселение граждан из аварийного жилищного фонда в Щекинском районе на 2011-2012 годы</t>
  </si>
  <si>
    <t>098 02 02</t>
  </si>
  <si>
    <t>Другие вопросы в области жилищно-коммунального хозяйства</t>
  </si>
  <si>
    <t>002 99 00</t>
  </si>
  <si>
    <t>Другие вопросы в области культуры, кинематографии</t>
  </si>
  <si>
    <t>Социальное обеспечение населения</t>
  </si>
  <si>
    <t>на 2012год</t>
  </si>
  <si>
    <t>092 03 04</t>
  </si>
  <si>
    <t>Расходы на выполнение судебных актов по искам о возмещении вреда, причиненного незаконными действиями (бездействием) муниципальных органов либо должностных лиц этих органов</t>
  </si>
  <si>
    <t>831</t>
  </si>
  <si>
    <t>Исполнение судебных актов РФ и мировых соглашений по возмещению вреда, причиненного в результате незаконных действий (бездействием) муниципальных органов либо должностных лиц этих органов</t>
  </si>
  <si>
    <t>Программа комплексного развития систем коммунальной инфраструктуры МО Ломинцевское Щекинского района на 2011-2015 годы</t>
  </si>
  <si>
    <t>Другие вопросы в области национальной экономики</t>
  </si>
  <si>
    <t>12</t>
  </si>
  <si>
    <t>Межбюджетные трансферты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 (организация строительства)</t>
  </si>
  <si>
    <t>570 00 02</t>
  </si>
  <si>
    <t>520 83 25</t>
  </si>
  <si>
    <t>520 83 62</t>
  </si>
  <si>
    <t>от 23  декабря 2011г. №44-1</t>
  </si>
  <si>
    <t>Обеспечение мероприятий по капитальному ремонту многоквартирных домов  за счет средств бюджетов</t>
  </si>
  <si>
    <t>098 02 01</t>
  </si>
  <si>
    <t>"О внесении изменений в решение Собрания депутатов №44-1 от 23.12.20011г."О бюджете  муниципального образования МО ЛоминцевскоеЩекинского района на 2012 год и плановый период 2013 и 2014 годов"</t>
  </si>
  <si>
    <t>выдача градостроительных планов, разрешений на строительство  разрешений на ввод объектов капитального строительства</t>
  </si>
  <si>
    <t>521 06 02</t>
  </si>
  <si>
    <t>315 02 07</t>
  </si>
  <si>
    <t>Ремонт автомобильных дорог общего пользования местного значения</t>
  </si>
  <si>
    <t>522 47 00</t>
  </si>
  <si>
    <t>ДЦП "Развитие автомобильных дорог общего пользования в Тульской области на 2009-2016 годы"</t>
  </si>
  <si>
    <t>351 05 00</t>
  </si>
  <si>
    <t>Мероприятия в области коммунального хозяйства</t>
  </si>
  <si>
    <t>Субсидии бюджетам муниципальных образований на развитие коммунальной инфраструктуры</t>
  </si>
  <si>
    <t>520 82 03</t>
  </si>
  <si>
    <t>Закон Тульской области "О дополнительных мерах социальной поддержки отдельных категорий работников культуры Тульской области в 2012 году"</t>
  </si>
  <si>
    <t>520 84 05</t>
  </si>
  <si>
    <t>440 01 00</t>
  </si>
  <si>
    <t>Мероприятия в сфере культуры и кинематографии</t>
  </si>
  <si>
    <t>Комплектование книжных фондов библиотек муниципальных образований</t>
  </si>
  <si>
    <t>795 04 02</t>
  </si>
  <si>
    <t>7955903</t>
  </si>
  <si>
    <t>7950403</t>
  </si>
  <si>
    <t>795 12 00</t>
  </si>
  <si>
    <t>795 04 03</t>
  </si>
  <si>
    <t>от  19 декабря  2012г. № 58-2</t>
  </si>
  <si>
    <t>Щекинского района "Отчет об исполнении бюджета муниципального образования Ломинцевское Щекинского района за 2012 год"</t>
  </si>
  <si>
    <t>от______ ______2013 г. №</t>
  </si>
  <si>
    <t>Проект</t>
  </si>
  <si>
    <t>Приложение 4</t>
  </si>
  <si>
    <t>"Отчет об исполнениии бюджета муниципального образования Ломинцевское Щекинского района за 2012 год"</t>
  </si>
  <si>
    <t>Исполнение</t>
  </si>
  <si>
    <t>Утвержденный план на 2012 год</t>
  </si>
  <si>
    <t>Исполнено за 2012 год</t>
  </si>
  <si>
    <t>к решению Собрания депутатов МО Ломинцевское Щекинского района</t>
  </si>
  <si>
    <t>расходов бюджета МО Ломинцевское   по разделам и подразделам классификации расходов бюджета за 2012 год</t>
  </si>
  <si>
    <t>от  30  мая  2013г. № 64-1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</si>
</sst>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_-* #,##0.0_р_._-;\-* #,##0.0_р_._-;_-* &quot;-&quot;?_р_._-;_-@_-"/>
  </numFmts>
  <fonts count="73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 Cyr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3"/>
    </font>
    <font>
      <sz val="10"/>
      <color indexed="12"/>
      <name val="Times New Roman"/>
      <family val="1"/>
    </font>
    <font>
      <sz val="9"/>
      <color indexed="12"/>
      <name val="Times New Roman"/>
      <family val="1"/>
    </font>
    <font>
      <sz val="9"/>
      <color indexed="14"/>
      <name val="Times New Roman"/>
      <family val="1"/>
    </font>
    <font>
      <b/>
      <sz val="10"/>
      <color indexed="12"/>
      <name val="Times New Roman"/>
      <family val="1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9"/>
      <name val="Arial"/>
      <family val="3"/>
    </font>
    <font>
      <b/>
      <sz val="9"/>
      <name val="Times New Roman Cyr"/>
      <family val="1"/>
    </font>
    <font>
      <sz val="10"/>
      <color indexed="12"/>
      <name val="Arial"/>
      <family val="3"/>
    </font>
    <font>
      <i/>
      <sz val="10"/>
      <color indexed="10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0"/>
    </font>
    <font>
      <sz val="11"/>
      <name val="Arial"/>
      <family val="3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0" fontId="8" fillId="0" borderId="0" xfId="0" applyFont="1" applyAlignment="1">
      <alignment/>
    </xf>
    <xf numFmtId="1" fontId="10" fillId="0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" fontId="10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wrapText="1"/>
    </xf>
    <xf numFmtId="169" fontId="10" fillId="0" borderId="10" xfId="0" applyNumberFormat="1" applyFont="1" applyBorder="1" applyAlignment="1">
      <alignment/>
    </xf>
    <xf numFmtId="169" fontId="8" fillId="0" borderId="10" xfId="0" applyNumberFormat="1" applyFont="1" applyBorder="1" applyAlignment="1">
      <alignment/>
    </xf>
    <xf numFmtId="169" fontId="10" fillId="0" borderId="10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right" vertical="center" wrapText="1"/>
    </xf>
    <xf numFmtId="49" fontId="15" fillId="0" borderId="10" xfId="0" applyNumberFormat="1" applyFont="1" applyFill="1" applyBorder="1" applyAlignment="1">
      <alignment horizontal="right" vertical="center" wrapText="1"/>
    </xf>
    <xf numFmtId="1" fontId="15" fillId="0" borderId="10" xfId="0" applyNumberFormat="1" applyFont="1" applyFill="1" applyBorder="1" applyAlignment="1">
      <alignment horizontal="right" vertical="center" wrapText="1"/>
    </xf>
    <xf numFmtId="1" fontId="16" fillId="0" borderId="10" xfId="0" applyNumberFormat="1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right" vertical="center" wrapText="1"/>
    </xf>
    <xf numFmtId="169" fontId="6" fillId="0" borderId="10" xfId="0" applyNumberFormat="1" applyFont="1" applyFill="1" applyBorder="1" applyAlignment="1">
      <alignment/>
    </xf>
    <xf numFmtId="1" fontId="17" fillId="0" borderId="10" xfId="0" applyNumberFormat="1" applyFont="1" applyFill="1" applyBorder="1" applyAlignment="1">
      <alignment horizontal="right" vertical="center" wrapText="1"/>
    </xf>
    <xf numFmtId="1" fontId="14" fillId="0" borderId="10" xfId="0" applyNumberFormat="1" applyFont="1" applyFill="1" applyBorder="1" applyAlignment="1">
      <alignment horizontal="right" vertical="center" wrapText="1"/>
    </xf>
    <xf numFmtId="1" fontId="9" fillId="4" borderId="11" xfId="0" applyNumberFormat="1" applyFont="1" applyFill="1" applyBorder="1" applyAlignment="1">
      <alignment horizontal="center" vertical="center" wrapText="1"/>
    </xf>
    <xf numFmtId="1" fontId="5" fillId="4" borderId="11" xfId="0" applyNumberFormat="1" applyFont="1" applyFill="1" applyBorder="1" applyAlignment="1">
      <alignment horizontal="left" vertical="center" wrapText="1"/>
    </xf>
    <xf numFmtId="1" fontId="10" fillId="4" borderId="11" xfId="0" applyNumberFormat="1" applyFont="1" applyFill="1" applyBorder="1" applyAlignment="1">
      <alignment horizontal="right" vertical="center" wrapText="1"/>
    </xf>
    <xf numFmtId="1" fontId="8" fillId="4" borderId="11" xfId="0" applyNumberFormat="1" applyFont="1" applyFill="1" applyBorder="1" applyAlignment="1">
      <alignment horizontal="right" vertical="center" wrapText="1"/>
    </xf>
    <xf numFmtId="169" fontId="10" fillId="4" borderId="11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wrapText="1"/>
    </xf>
    <xf numFmtId="0" fontId="10" fillId="0" borderId="12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right" wrapText="1"/>
    </xf>
    <xf numFmtId="169" fontId="0" fillId="0" borderId="10" xfId="0" applyNumberFormat="1" applyBorder="1" applyAlignment="1">
      <alignment/>
    </xf>
    <xf numFmtId="1" fontId="10" fillId="0" borderId="15" xfId="0" applyNumberFormat="1" applyFont="1" applyFill="1" applyBorder="1" applyAlignment="1">
      <alignment horizontal="right" vertical="center" wrapText="1"/>
    </xf>
    <xf numFmtId="1" fontId="8" fillId="0" borderId="15" xfId="0" applyNumberFormat="1" applyFont="1" applyFill="1" applyBorder="1" applyAlignment="1">
      <alignment horizontal="right" vertical="center" wrapText="1"/>
    </xf>
    <xf numFmtId="49" fontId="8" fillId="0" borderId="15" xfId="0" applyNumberFormat="1" applyFont="1" applyFill="1" applyBorder="1" applyAlignment="1">
      <alignment horizontal="right" vertical="center" wrapText="1"/>
    </xf>
    <xf numFmtId="1" fontId="15" fillId="0" borderId="15" xfId="0" applyNumberFormat="1" applyFont="1" applyFill="1" applyBorder="1" applyAlignment="1">
      <alignment horizontal="right" vertical="center" wrapText="1"/>
    </xf>
    <xf numFmtId="1" fontId="16" fillId="0" borderId="15" xfId="0" applyNumberFormat="1" applyFont="1" applyFill="1" applyBorder="1" applyAlignment="1">
      <alignment horizontal="right" vertical="center" wrapText="1"/>
    </xf>
    <xf numFmtId="49" fontId="17" fillId="0" borderId="15" xfId="0" applyNumberFormat="1" applyFont="1" applyFill="1" applyBorder="1" applyAlignment="1">
      <alignment horizontal="right" vertical="center" wrapText="1"/>
    </xf>
    <xf numFmtId="169" fontId="0" fillId="0" borderId="11" xfId="0" applyNumberFormat="1" applyBorder="1" applyAlignment="1">
      <alignment/>
    </xf>
    <xf numFmtId="49" fontId="14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169" fontId="10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49" fontId="0" fillId="0" borderId="10" xfId="0" applyNumberFormat="1" applyBorder="1" applyAlignment="1">
      <alignment/>
    </xf>
    <xf numFmtId="169" fontId="4" fillId="0" borderId="16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169" fontId="0" fillId="0" borderId="0" xfId="0" applyNumberFormat="1" applyAlignment="1">
      <alignment/>
    </xf>
    <xf numFmtId="169" fontId="4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5" xfId="0" applyFont="1" applyBorder="1" applyAlignment="1">
      <alignment/>
    </xf>
    <xf numFmtId="1" fontId="23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wrapText="1"/>
    </xf>
    <xf numFmtId="168" fontId="8" fillId="0" borderId="10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horizontal="right" vertical="center" wrapText="1"/>
    </xf>
    <xf numFmtId="49" fontId="15" fillId="0" borderId="10" xfId="62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left" vertical="center" wrapText="1"/>
    </xf>
    <xf numFmtId="0" fontId="20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0" fillId="0" borderId="10" xfId="0" applyFont="1" applyFill="1" applyBorder="1" applyAlignment="1" applyProtection="1">
      <alignment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49" fontId="16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horizontal="left" wrapText="1"/>
    </xf>
    <xf numFmtId="169" fontId="10" fillId="32" borderId="10" xfId="62" applyNumberFormat="1" applyFont="1" applyFill="1" applyBorder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169" fontId="20" fillId="0" borderId="10" xfId="0" applyNumberFormat="1" applyFont="1" applyFill="1" applyBorder="1" applyAlignment="1" applyProtection="1">
      <alignment vertical="center" wrapText="1"/>
      <protection locked="0"/>
    </xf>
    <xf numFmtId="49" fontId="8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wrapText="1"/>
    </xf>
    <xf numFmtId="169" fontId="8" fillId="32" borderId="10" xfId="62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 wrapText="1"/>
    </xf>
    <xf numFmtId="169" fontId="6" fillId="32" borderId="10" xfId="62" applyNumberFormat="1" applyFont="1" applyFill="1" applyBorder="1" applyAlignment="1">
      <alignment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169" fontId="5" fillId="0" borderId="10" xfId="0" applyNumberFormat="1" applyFont="1" applyFill="1" applyBorder="1" applyAlignment="1" applyProtection="1">
      <alignment vertical="center" wrapText="1"/>
      <protection locked="0"/>
    </xf>
    <xf numFmtId="0" fontId="21" fillId="0" borderId="10" xfId="53" applyNumberFormat="1" applyFont="1" applyFill="1" applyBorder="1" applyAlignment="1" applyProtection="1">
      <alignment horizontal="left" vertical="center" wrapText="1"/>
      <protection hidden="1"/>
    </xf>
    <xf numFmtId="1" fontId="26" fillId="0" borderId="10" xfId="0" applyNumberFormat="1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right" vertical="center" wrapText="1"/>
    </xf>
    <xf numFmtId="49" fontId="27" fillId="0" borderId="16" xfId="0" applyNumberFormat="1" applyFont="1" applyFill="1" applyBorder="1" applyAlignment="1">
      <alignment horizontal="right" vertical="center" wrapText="1"/>
    </xf>
    <xf numFmtId="49" fontId="28" fillId="0" borderId="15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wrapText="1"/>
    </xf>
    <xf numFmtId="1" fontId="10" fillId="0" borderId="10" xfId="0" applyNumberFormat="1" applyFont="1" applyFill="1" applyBorder="1" applyAlignment="1">
      <alignment horizontal="right" vertical="center" wrapText="1"/>
    </xf>
    <xf numFmtId="1" fontId="11" fillId="0" borderId="10" xfId="0" applyNumberFormat="1" applyFont="1" applyFill="1" applyBorder="1" applyAlignment="1">
      <alignment horizontal="right" vertical="center" wrapText="1"/>
    </xf>
    <xf numFmtId="49" fontId="29" fillId="0" borderId="15" xfId="0" applyNumberFormat="1" applyFont="1" applyFill="1" applyBorder="1" applyAlignment="1">
      <alignment horizontal="right" vertical="center" wrapText="1"/>
    </xf>
    <xf numFmtId="169" fontId="10" fillId="0" borderId="10" xfId="0" applyNumberFormat="1" applyFont="1" applyFill="1" applyBorder="1" applyAlignment="1">
      <alignment horizontal="right" vertical="center" wrapText="1"/>
    </xf>
    <xf numFmtId="1" fontId="14" fillId="0" borderId="10" xfId="0" applyNumberFormat="1" applyFont="1" applyFill="1" applyBorder="1" applyAlignment="1">
      <alignment horizontal="right" vertical="center" wrapText="1"/>
    </xf>
    <xf numFmtId="49" fontId="28" fillId="0" borderId="15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 horizontal="right" vertical="center" wrapText="1"/>
    </xf>
    <xf numFmtId="49" fontId="10" fillId="0" borderId="15" xfId="0" applyNumberFormat="1" applyFont="1" applyFill="1" applyBorder="1" applyAlignment="1">
      <alignment horizontal="right" vertical="center" wrapText="1"/>
    </xf>
    <xf numFmtId="0" fontId="15" fillId="0" borderId="18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168" fontId="8" fillId="0" borderId="10" xfId="0" applyNumberFormat="1" applyFont="1" applyFill="1" applyBorder="1" applyAlignment="1">
      <alignment horizontal="right" vertical="center" wrapText="1"/>
    </xf>
    <xf numFmtId="0" fontId="0" fillId="0" borderId="15" xfId="0" applyFill="1" applyBorder="1" applyAlignment="1">
      <alignment/>
    </xf>
    <xf numFmtId="0" fontId="22" fillId="0" borderId="16" xfId="0" applyFont="1" applyFill="1" applyBorder="1" applyAlignment="1">
      <alignment/>
    </xf>
    <xf numFmtId="49" fontId="15" fillId="0" borderId="10" xfId="62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Border="1" applyAlignment="1">
      <alignment/>
    </xf>
    <xf numFmtId="169" fontId="8" fillId="0" borderId="10" xfId="0" applyNumberFormat="1" applyFont="1" applyFill="1" applyBorder="1" applyAlignment="1">
      <alignment/>
    </xf>
    <xf numFmtId="168" fontId="14" fillId="0" borderId="10" xfId="0" applyNumberFormat="1" applyFont="1" applyFill="1" applyBorder="1" applyAlignment="1">
      <alignment/>
    </xf>
    <xf numFmtId="49" fontId="8" fillId="0" borderId="15" xfId="0" applyNumberFormat="1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 horizontal="left" wrapText="1"/>
    </xf>
    <xf numFmtId="1" fontId="30" fillId="0" borderId="10" xfId="0" applyNumberFormat="1" applyFont="1" applyFill="1" applyBorder="1" applyAlignment="1">
      <alignment horizontal="right" vertical="center" wrapText="1"/>
    </xf>
    <xf numFmtId="1" fontId="31" fillId="0" borderId="10" xfId="0" applyNumberFormat="1" applyFont="1" applyFill="1" applyBorder="1" applyAlignment="1">
      <alignment horizontal="right" vertical="center" wrapText="1"/>
    </xf>
    <xf numFmtId="49" fontId="30" fillId="0" borderId="10" xfId="0" applyNumberFormat="1" applyFont="1" applyFill="1" applyBorder="1" applyAlignment="1">
      <alignment horizontal="right" vertical="center" wrapText="1"/>
    </xf>
    <xf numFmtId="169" fontId="30" fillId="0" borderId="10" xfId="0" applyNumberFormat="1" applyFont="1" applyFill="1" applyBorder="1" applyAlignment="1">
      <alignment/>
    </xf>
    <xf numFmtId="38" fontId="30" fillId="0" borderId="10" xfId="61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16" fillId="0" borderId="10" xfId="62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>
      <alignment horizontal="left" vertical="center" wrapText="1"/>
    </xf>
    <xf numFmtId="1" fontId="16" fillId="0" borderId="10" xfId="0" applyNumberFormat="1" applyFont="1" applyFill="1" applyBorder="1" applyAlignment="1">
      <alignment horizontal="right" wrapText="1"/>
    </xf>
    <xf numFmtId="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2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10" fillId="0" borderId="15" xfId="0" applyNumberFormat="1" applyFont="1" applyFill="1" applyBorder="1" applyAlignment="1">
      <alignment horizontal="left" vertical="center" wrapText="1"/>
    </xf>
    <xf numFmtId="169" fontId="10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right" wrapText="1"/>
    </xf>
    <xf numFmtId="1" fontId="15" fillId="0" borderId="10" xfId="0" applyNumberFormat="1" applyFont="1" applyFill="1" applyBorder="1" applyAlignment="1">
      <alignment horizontal="right" wrapText="1"/>
    </xf>
    <xf numFmtId="0" fontId="32" fillId="0" borderId="15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right" vertical="center" wrapText="1"/>
    </xf>
    <xf numFmtId="169" fontId="10" fillId="0" borderId="10" xfId="0" applyNumberFormat="1" applyFont="1" applyFill="1" applyBorder="1" applyAlignment="1">
      <alignment/>
    </xf>
    <xf numFmtId="49" fontId="10" fillId="0" borderId="15" xfId="0" applyNumberFormat="1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8" fillId="0" borderId="19" xfId="0" applyFont="1" applyBorder="1" applyAlignment="1">
      <alignment/>
    </xf>
    <xf numFmtId="0" fontId="33" fillId="0" borderId="10" xfId="0" applyFont="1" applyFill="1" applyBorder="1" applyAlignment="1">
      <alignment horizontal="left" wrapText="1"/>
    </xf>
    <xf numFmtId="49" fontId="33" fillId="0" borderId="10" xfId="0" applyNumberFormat="1" applyFont="1" applyFill="1" applyBorder="1" applyAlignment="1">
      <alignment horizontal="center"/>
    </xf>
    <xf numFmtId="0" fontId="10" fillId="0" borderId="19" xfId="0" applyFont="1" applyBorder="1" applyAlignment="1">
      <alignment/>
    </xf>
    <xf numFmtId="1" fontId="23" fillId="0" borderId="10" xfId="0" applyNumberFormat="1" applyFont="1" applyFill="1" applyBorder="1" applyAlignment="1">
      <alignment horizontal="right" vertical="center" wrapText="1"/>
    </xf>
    <xf numFmtId="0" fontId="34" fillId="0" borderId="15" xfId="0" applyFont="1" applyFill="1" applyBorder="1" applyAlignment="1">
      <alignment/>
    </xf>
    <xf numFmtId="0" fontId="16" fillId="0" borderId="0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justify" wrapText="1"/>
    </xf>
    <xf numFmtId="1" fontId="8" fillId="0" borderId="10" xfId="0" applyNumberFormat="1" applyFont="1" applyFill="1" applyBorder="1" applyAlignment="1">
      <alignment horizontal="center" wrapText="1"/>
    </xf>
    <xf numFmtId="1" fontId="8" fillId="0" borderId="15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right" wrapText="1"/>
    </xf>
    <xf numFmtId="49" fontId="8" fillId="0" borderId="15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/>
    </xf>
    <xf numFmtId="1" fontId="21" fillId="0" borderId="10" xfId="0" applyNumberFormat="1" applyFont="1" applyFill="1" applyBorder="1" applyAlignment="1">
      <alignment horizontal="left" vertical="center" wrapText="1"/>
    </xf>
    <xf numFmtId="169" fontId="13" fillId="0" borderId="10" xfId="0" applyNumberFormat="1" applyFont="1" applyBorder="1" applyAlignment="1">
      <alignment/>
    </xf>
    <xf numFmtId="169" fontId="35" fillId="0" borderId="10" xfId="0" applyNumberFormat="1" applyFont="1" applyFill="1" applyBorder="1" applyAlignment="1">
      <alignment/>
    </xf>
    <xf numFmtId="169" fontId="13" fillId="0" borderId="10" xfId="0" applyNumberFormat="1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wrapText="1"/>
    </xf>
    <xf numFmtId="171" fontId="16" fillId="0" borderId="10" xfId="62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0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wrapText="1"/>
    </xf>
    <xf numFmtId="0" fontId="18" fillId="0" borderId="0" xfId="0" applyFont="1" applyFill="1" applyAlignment="1">
      <alignment horizontal="center" vertical="center" wrapText="1"/>
    </xf>
    <xf numFmtId="169" fontId="36" fillId="0" borderId="0" xfId="0" applyNumberFormat="1" applyFont="1" applyFill="1" applyBorder="1" applyAlignment="1">
      <alignment horizontal="center" vertical="center" wrapText="1"/>
    </xf>
    <xf numFmtId="169" fontId="37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right" wrapText="1"/>
    </xf>
    <xf numFmtId="0" fontId="8" fillId="0" borderId="0" xfId="0" applyNumberFormat="1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189"/>
  <sheetViews>
    <sheetView tabSelected="1" zoomScalePageLayoutView="0" workbookViewId="0" topLeftCell="A10">
      <selection activeCell="A189" sqref="A189"/>
    </sheetView>
  </sheetViews>
  <sheetFormatPr defaultColWidth="9.140625" defaultRowHeight="12.75"/>
  <cols>
    <col min="1" max="1" width="77.421875" style="0" customWidth="1"/>
    <col min="2" max="2" width="5.57421875" style="0" customWidth="1"/>
    <col min="3" max="3" width="5.8515625" style="0" customWidth="1"/>
    <col min="4" max="4" width="0" style="0" hidden="1" customWidth="1"/>
    <col min="5" max="5" width="6.57421875" style="0" hidden="1" customWidth="1"/>
    <col min="6" max="6" width="11.00390625" style="0" bestFit="1" customWidth="1"/>
  </cols>
  <sheetData>
    <row r="1" ht="12.75">
      <c r="E1" t="s">
        <v>237</v>
      </c>
    </row>
    <row r="2" spans="3:5" ht="12.75">
      <c r="C2" t="s">
        <v>238</v>
      </c>
      <c r="D2" s="1"/>
      <c r="E2" s="1" t="s">
        <v>238</v>
      </c>
    </row>
    <row r="3" spans="1:6" ht="15.75">
      <c r="A3" s="169" t="s">
        <v>243</v>
      </c>
      <c r="B3" s="169"/>
      <c r="C3" s="169"/>
      <c r="D3" s="169"/>
      <c r="E3" s="169"/>
      <c r="F3" s="169"/>
    </row>
    <row r="4" spans="1:6" ht="12.75">
      <c r="A4" s="170" t="s">
        <v>239</v>
      </c>
      <c r="B4" s="170"/>
      <c r="C4" s="170"/>
      <c r="D4" s="170"/>
      <c r="E4" s="170"/>
      <c r="F4" s="170"/>
    </row>
    <row r="5" spans="3:4" s="163" customFormat="1" ht="12.75">
      <c r="C5" s="164" t="s">
        <v>245</v>
      </c>
      <c r="D5" s="164"/>
    </row>
    <row r="6" spans="4:6" ht="12.75">
      <c r="D6" s="174"/>
      <c r="E6" s="174"/>
      <c r="F6" s="174"/>
    </row>
    <row r="7" spans="1:6" ht="12.75">
      <c r="A7" s="165"/>
      <c r="B7" s="165"/>
      <c r="C7" s="165"/>
      <c r="D7" s="165"/>
      <c r="E7" s="165"/>
      <c r="F7" s="165"/>
    </row>
    <row r="8" spans="2:6" ht="44.25" customHeight="1" hidden="1">
      <c r="B8" s="165"/>
      <c r="C8" s="165"/>
      <c r="D8" s="165"/>
      <c r="E8" s="165"/>
      <c r="F8" s="165"/>
    </row>
    <row r="9" spans="2:6" ht="12.75" hidden="1">
      <c r="B9" s="175"/>
      <c r="C9" s="175"/>
      <c r="D9" s="175"/>
      <c r="E9" s="175"/>
      <c r="F9" s="175"/>
    </row>
    <row r="10" spans="1:6" ht="20.25">
      <c r="A10" s="171" t="s">
        <v>240</v>
      </c>
      <c r="B10" s="171"/>
      <c r="C10" s="171"/>
      <c r="D10" s="171"/>
      <c r="E10" s="171"/>
      <c r="F10" s="171"/>
    </row>
    <row r="11" spans="1:6" ht="45.75" customHeight="1">
      <c r="A11" s="172" t="s">
        <v>244</v>
      </c>
      <c r="B11" s="172"/>
      <c r="C11" s="172"/>
      <c r="D11" s="172"/>
      <c r="E11" s="172"/>
      <c r="F11" s="172"/>
    </row>
    <row r="12" spans="1:7" ht="45.75" customHeight="1">
      <c r="A12" s="59"/>
      <c r="B12" s="55"/>
      <c r="C12" s="55"/>
      <c r="D12" s="59"/>
      <c r="E12" s="173" t="s">
        <v>83</v>
      </c>
      <c r="F12" s="173"/>
      <c r="G12" s="162"/>
    </row>
    <row r="13" spans="1:7" ht="12.75">
      <c r="A13" s="38" t="s">
        <v>53</v>
      </c>
      <c r="B13" s="167"/>
      <c r="C13" s="168"/>
      <c r="D13" s="36"/>
      <c r="E13" s="36"/>
      <c r="F13" s="166" t="s">
        <v>241</v>
      </c>
      <c r="G13" s="166" t="s">
        <v>242</v>
      </c>
    </row>
    <row r="14" spans="1:7" ht="33.75">
      <c r="A14" s="37"/>
      <c r="B14" s="39" t="s">
        <v>56</v>
      </c>
      <c r="C14" s="40" t="s">
        <v>55</v>
      </c>
      <c r="D14" s="10" t="s">
        <v>54</v>
      </c>
      <c r="E14" s="10" t="s">
        <v>57</v>
      </c>
      <c r="F14" s="166"/>
      <c r="G14" s="166"/>
    </row>
    <row r="15" spans="1:7" ht="14.25">
      <c r="A15" s="4" t="s">
        <v>25</v>
      </c>
      <c r="B15" s="2" t="s">
        <v>26</v>
      </c>
      <c r="C15" s="2" t="s">
        <v>23</v>
      </c>
      <c r="D15" s="2" t="s">
        <v>24</v>
      </c>
      <c r="E15" s="43" t="s">
        <v>22</v>
      </c>
      <c r="F15" s="16">
        <f>F16+F20+F35+F41+F45</f>
        <v>5595.7</v>
      </c>
      <c r="G15" s="16">
        <f>G16+G20+G35+G41+G45</f>
        <v>5575.5</v>
      </c>
    </row>
    <row r="16" spans="1:7" ht="25.5">
      <c r="A16" s="6" t="s">
        <v>32</v>
      </c>
      <c r="B16" s="2" t="s">
        <v>26</v>
      </c>
      <c r="C16" s="2" t="s">
        <v>33</v>
      </c>
      <c r="D16" s="2" t="s">
        <v>24</v>
      </c>
      <c r="E16" s="2" t="s">
        <v>22</v>
      </c>
      <c r="F16" s="63">
        <f>F17</f>
        <v>634.8</v>
      </c>
      <c r="G16" s="63">
        <v>633.3</v>
      </c>
    </row>
    <row r="17" spans="1:7" ht="25.5" hidden="1">
      <c r="A17" s="7" t="s">
        <v>28</v>
      </c>
      <c r="B17" s="3" t="s">
        <v>26</v>
      </c>
      <c r="C17" s="3" t="s">
        <v>33</v>
      </c>
      <c r="D17" s="3" t="s">
        <v>29</v>
      </c>
      <c r="E17" s="3" t="s">
        <v>22</v>
      </c>
      <c r="F17" s="34">
        <v>634.8</v>
      </c>
      <c r="G17" s="34"/>
    </row>
    <row r="18" spans="1:7" ht="12.75" hidden="1">
      <c r="A18" s="8" t="s">
        <v>3</v>
      </c>
      <c r="B18" s="3" t="s">
        <v>26</v>
      </c>
      <c r="C18" s="3" t="s">
        <v>33</v>
      </c>
      <c r="D18" s="9" t="s">
        <v>2</v>
      </c>
      <c r="E18" s="3" t="s">
        <v>22</v>
      </c>
      <c r="F18" s="34">
        <v>634.8</v>
      </c>
      <c r="G18" s="34"/>
    </row>
    <row r="19" spans="1:7" ht="15" hidden="1">
      <c r="A19" s="91" t="s">
        <v>162</v>
      </c>
      <c r="B19" s="3" t="s">
        <v>26</v>
      </c>
      <c r="C19" s="3" t="s">
        <v>33</v>
      </c>
      <c r="D19" s="9" t="s">
        <v>2</v>
      </c>
      <c r="E19" s="44">
        <v>121</v>
      </c>
      <c r="F19" s="34">
        <v>634.8</v>
      </c>
      <c r="G19" s="34"/>
    </row>
    <row r="20" spans="1:7" ht="38.25">
      <c r="A20" s="6" t="s">
        <v>34</v>
      </c>
      <c r="B20" s="2" t="s">
        <v>26</v>
      </c>
      <c r="C20" s="2" t="s">
        <v>35</v>
      </c>
      <c r="D20" s="2" t="s">
        <v>24</v>
      </c>
      <c r="E20" s="43" t="s">
        <v>22</v>
      </c>
      <c r="F20" s="18">
        <f>F21</f>
        <v>2765.8999999999996</v>
      </c>
      <c r="G20" s="18">
        <v>2751.6</v>
      </c>
    </row>
    <row r="21" spans="1:7" ht="25.5" hidden="1">
      <c r="A21" s="6" t="s">
        <v>28</v>
      </c>
      <c r="B21" s="2" t="s">
        <v>26</v>
      </c>
      <c r="C21" s="2" t="s">
        <v>35</v>
      </c>
      <c r="D21" s="2" t="s">
        <v>29</v>
      </c>
      <c r="E21" s="43" t="s">
        <v>22</v>
      </c>
      <c r="F21" s="18">
        <f>F22</f>
        <v>2765.8999999999996</v>
      </c>
      <c r="G21" s="18"/>
    </row>
    <row r="22" spans="1:7" ht="12.75" hidden="1">
      <c r="A22" s="8" t="s">
        <v>30</v>
      </c>
      <c r="B22" s="3" t="s">
        <v>26</v>
      </c>
      <c r="C22" s="3" t="s">
        <v>35</v>
      </c>
      <c r="D22" s="3" t="s">
        <v>31</v>
      </c>
      <c r="E22" s="44" t="s">
        <v>22</v>
      </c>
      <c r="F22" s="19">
        <f>F23+F24+F25+F26+F27+F28+F29</f>
        <v>2765.8999999999996</v>
      </c>
      <c r="G22" s="19"/>
    </row>
    <row r="23" spans="1:7" ht="15" hidden="1">
      <c r="A23" s="91" t="s">
        <v>162</v>
      </c>
      <c r="B23" s="3" t="s">
        <v>26</v>
      </c>
      <c r="C23" s="3" t="s">
        <v>35</v>
      </c>
      <c r="D23" s="3" t="s">
        <v>31</v>
      </c>
      <c r="E23" s="44">
        <v>121</v>
      </c>
      <c r="F23" s="19">
        <v>2230.1</v>
      </c>
      <c r="G23" s="19"/>
    </row>
    <row r="24" spans="1:7" ht="31.5" hidden="1">
      <c r="A24" s="73" t="s">
        <v>163</v>
      </c>
      <c r="B24" s="3" t="s">
        <v>26</v>
      </c>
      <c r="C24" s="3" t="s">
        <v>35</v>
      </c>
      <c r="D24" s="3" t="s">
        <v>31</v>
      </c>
      <c r="E24" s="44">
        <v>242</v>
      </c>
      <c r="F24" s="19">
        <v>81.6</v>
      </c>
      <c r="G24" s="19"/>
    </row>
    <row r="25" spans="1:7" ht="31.5" hidden="1">
      <c r="A25" s="73" t="s">
        <v>163</v>
      </c>
      <c r="B25" s="3" t="s">
        <v>26</v>
      </c>
      <c r="C25" s="3" t="s">
        <v>35</v>
      </c>
      <c r="D25" s="3" t="s">
        <v>31</v>
      </c>
      <c r="E25" s="44">
        <v>243</v>
      </c>
      <c r="F25" s="19">
        <v>98.7</v>
      </c>
      <c r="G25" s="19"/>
    </row>
    <row r="26" spans="1:7" ht="31.5" hidden="1">
      <c r="A26" s="73" t="s">
        <v>165</v>
      </c>
      <c r="B26" s="3" t="s">
        <v>26</v>
      </c>
      <c r="C26" s="3" t="s">
        <v>35</v>
      </c>
      <c r="D26" s="3" t="s">
        <v>31</v>
      </c>
      <c r="E26" s="44">
        <v>244</v>
      </c>
      <c r="F26" s="159">
        <v>318</v>
      </c>
      <c r="G26" s="159"/>
    </row>
    <row r="27" spans="1:7" ht="15.75" hidden="1">
      <c r="A27" s="73" t="s">
        <v>166</v>
      </c>
      <c r="B27" s="3" t="s">
        <v>26</v>
      </c>
      <c r="C27" s="3" t="s">
        <v>35</v>
      </c>
      <c r="D27" s="3" t="s">
        <v>31</v>
      </c>
      <c r="E27" s="44">
        <v>851</v>
      </c>
      <c r="F27" s="19"/>
      <c r="G27" s="19"/>
    </row>
    <row r="28" spans="1:7" ht="15.75" hidden="1">
      <c r="A28" s="73" t="s">
        <v>167</v>
      </c>
      <c r="B28" s="3" t="s">
        <v>26</v>
      </c>
      <c r="C28" s="3" t="s">
        <v>35</v>
      </c>
      <c r="D28" s="3" t="s">
        <v>31</v>
      </c>
      <c r="E28" s="44">
        <v>852</v>
      </c>
      <c r="F28" s="19">
        <v>11</v>
      </c>
      <c r="G28" s="19"/>
    </row>
    <row r="29" spans="1:7" ht="12.75" hidden="1">
      <c r="A29" s="92" t="s">
        <v>97</v>
      </c>
      <c r="B29" s="2" t="s">
        <v>26</v>
      </c>
      <c r="C29" s="2" t="s">
        <v>35</v>
      </c>
      <c r="D29" s="2" t="s">
        <v>96</v>
      </c>
      <c r="E29" s="43"/>
      <c r="F29" s="18">
        <f>F30+F33</f>
        <v>26.5</v>
      </c>
      <c r="G29" s="18"/>
    </row>
    <row r="30" spans="1:7" ht="24" hidden="1">
      <c r="A30" s="67" t="s">
        <v>99</v>
      </c>
      <c r="B30" s="3" t="s">
        <v>26</v>
      </c>
      <c r="C30" s="3" t="s">
        <v>35</v>
      </c>
      <c r="D30" s="3" t="s">
        <v>74</v>
      </c>
      <c r="E30" s="44"/>
      <c r="F30" s="19">
        <f>F31</f>
        <v>23.4</v>
      </c>
      <c r="G30" s="19"/>
    </row>
    <row r="31" spans="1:7" ht="24" hidden="1">
      <c r="A31" s="66" t="s">
        <v>170</v>
      </c>
      <c r="B31" s="3" t="s">
        <v>26</v>
      </c>
      <c r="C31" s="3" t="s">
        <v>35</v>
      </c>
      <c r="D31" s="93" t="s">
        <v>74</v>
      </c>
      <c r="E31" s="94" t="s">
        <v>171</v>
      </c>
      <c r="F31" s="19">
        <f>F32</f>
        <v>23.4</v>
      </c>
      <c r="G31" s="19"/>
    </row>
    <row r="32" spans="1:7" ht="12.75" hidden="1">
      <c r="A32" s="41" t="s">
        <v>73</v>
      </c>
      <c r="B32" s="3" t="s">
        <v>26</v>
      </c>
      <c r="C32" s="3" t="s">
        <v>35</v>
      </c>
      <c r="D32" s="28" t="s">
        <v>75</v>
      </c>
      <c r="E32" s="95" t="s">
        <v>171</v>
      </c>
      <c r="F32" s="19">
        <v>23.4</v>
      </c>
      <c r="G32" s="19"/>
    </row>
    <row r="33" spans="1:7" ht="12.75" hidden="1">
      <c r="A33" s="150" t="s">
        <v>168</v>
      </c>
      <c r="B33" s="151" t="s">
        <v>26</v>
      </c>
      <c r="C33" s="151" t="s">
        <v>35</v>
      </c>
      <c r="D33" s="151" t="s">
        <v>88</v>
      </c>
      <c r="E33" s="152">
        <v>540</v>
      </c>
      <c r="F33" s="19">
        <f>F34</f>
        <v>3.1</v>
      </c>
      <c r="G33" s="19"/>
    </row>
    <row r="34" spans="1:7" ht="24" hidden="1">
      <c r="A34" s="153" t="s">
        <v>214</v>
      </c>
      <c r="B34" s="151" t="s">
        <v>26</v>
      </c>
      <c r="C34" s="151" t="s">
        <v>35</v>
      </c>
      <c r="D34" s="151" t="s">
        <v>215</v>
      </c>
      <c r="E34" s="154" t="s">
        <v>169</v>
      </c>
      <c r="F34" s="19">
        <v>3.1</v>
      </c>
      <c r="G34" s="19"/>
    </row>
    <row r="35" spans="1:7" ht="25.5">
      <c r="A35" s="6" t="s">
        <v>89</v>
      </c>
      <c r="B35" s="2" t="s">
        <v>26</v>
      </c>
      <c r="C35" s="14" t="s">
        <v>90</v>
      </c>
      <c r="D35" s="28"/>
      <c r="E35" s="48"/>
      <c r="F35" s="18">
        <f>F36</f>
        <v>87.7</v>
      </c>
      <c r="G35" s="18">
        <v>87.7</v>
      </c>
    </row>
    <row r="36" spans="1:7" ht="12.75" hidden="1">
      <c r="A36" s="65" t="s">
        <v>97</v>
      </c>
      <c r="B36" s="3" t="s">
        <v>26</v>
      </c>
      <c r="C36" s="9" t="s">
        <v>90</v>
      </c>
      <c r="D36" s="3" t="s">
        <v>96</v>
      </c>
      <c r="E36" s="48"/>
      <c r="F36" s="18">
        <f>F37</f>
        <v>87.7</v>
      </c>
      <c r="G36" s="18"/>
    </row>
    <row r="37" spans="1:7" ht="36" hidden="1">
      <c r="A37" s="66" t="s">
        <v>98</v>
      </c>
      <c r="B37" s="3" t="s">
        <v>26</v>
      </c>
      <c r="C37" s="9" t="s">
        <v>90</v>
      </c>
      <c r="D37" s="3" t="s">
        <v>88</v>
      </c>
      <c r="E37" s="44"/>
      <c r="F37" s="19">
        <f>F38</f>
        <v>87.7</v>
      </c>
      <c r="G37" s="19"/>
    </row>
    <row r="38" spans="1:7" ht="12.75" hidden="1">
      <c r="A38" s="66" t="s">
        <v>168</v>
      </c>
      <c r="B38" s="3" t="s">
        <v>26</v>
      </c>
      <c r="C38" s="9" t="s">
        <v>90</v>
      </c>
      <c r="D38" s="3" t="s">
        <v>88</v>
      </c>
      <c r="E38" s="44">
        <v>540</v>
      </c>
      <c r="F38" s="19">
        <f>F39+F40</f>
        <v>87.7</v>
      </c>
      <c r="G38" s="19"/>
    </row>
    <row r="39" spans="1:7" ht="12.75" hidden="1">
      <c r="A39" s="21" t="s">
        <v>92</v>
      </c>
      <c r="B39" s="3" t="s">
        <v>26</v>
      </c>
      <c r="C39" s="9" t="s">
        <v>90</v>
      </c>
      <c r="D39" s="28" t="s">
        <v>91</v>
      </c>
      <c r="E39" s="44">
        <v>540</v>
      </c>
      <c r="F39" s="19">
        <v>69.7</v>
      </c>
      <c r="G39" s="19"/>
    </row>
    <row r="40" spans="1:7" ht="12.75" hidden="1">
      <c r="A40" s="21" t="s">
        <v>93</v>
      </c>
      <c r="B40" s="3" t="s">
        <v>26</v>
      </c>
      <c r="C40" s="9" t="s">
        <v>90</v>
      </c>
      <c r="D40" s="28" t="s">
        <v>87</v>
      </c>
      <c r="E40" s="44">
        <v>540</v>
      </c>
      <c r="F40" s="19">
        <v>18</v>
      </c>
      <c r="G40" s="19"/>
    </row>
    <row r="41" spans="1:7" ht="12.75" hidden="1">
      <c r="A41" s="6" t="s">
        <v>4</v>
      </c>
      <c r="B41" s="2" t="s">
        <v>26</v>
      </c>
      <c r="C41" s="2">
        <v>11</v>
      </c>
      <c r="D41" s="2"/>
      <c r="E41" s="43" t="s">
        <v>22</v>
      </c>
      <c r="F41" s="16">
        <f>F42</f>
        <v>0</v>
      </c>
      <c r="G41" s="16"/>
    </row>
    <row r="42" spans="1:7" ht="12.75" hidden="1">
      <c r="A42" s="6" t="s">
        <v>4</v>
      </c>
      <c r="B42" s="2" t="s">
        <v>26</v>
      </c>
      <c r="C42" s="2">
        <v>11</v>
      </c>
      <c r="D42" s="2" t="s">
        <v>6</v>
      </c>
      <c r="E42" s="43"/>
      <c r="F42" s="16">
        <f>F43</f>
        <v>0</v>
      </c>
      <c r="G42" s="16"/>
    </row>
    <row r="43" spans="1:7" ht="12.75" hidden="1">
      <c r="A43" s="7" t="s">
        <v>7</v>
      </c>
      <c r="B43" s="3" t="s">
        <v>26</v>
      </c>
      <c r="C43" s="3">
        <v>11</v>
      </c>
      <c r="D43" s="3" t="s">
        <v>8</v>
      </c>
      <c r="E43" s="44" t="s">
        <v>22</v>
      </c>
      <c r="F43" s="17"/>
      <c r="G43" s="17"/>
    </row>
    <row r="44" spans="1:7" ht="12.75" hidden="1">
      <c r="A44" s="7" t="s">
        <v>173</v>
      </c>
      <c r="B44" s="3" t="s">
        <v>26</v>
      </c>
      <c r="C44" s="3">
        <v>11</v>
      </c>
      <c r="D44" s="3" t="s">
        <v>8</v>
      </c>
      <c r="E44" s="45" t="s">
        <v>174</v>
      </c>
      <c r="F44" s="17"/>
      <c r="G44" s="17"/>
    </row>
    <row r="45" spans="1:7" ht="12.75">
      <c r="A45" s="6" t="s">
        <v>44</v>
      </c>
      <c r="B45" s="2" t="s">
        <v>26</v>
      </c>
      <c r="C45" s="2">
        <v>13</v>
      </c>
      <c r="D45" s="2"/>
      <c r="E45" s="43"/>
      <c r="F45" s="16">
        <f>F46+F49+F55</f>
        <v>2107.3</v>
      </c>
      <c r="G45" s="16">
        <v>2102.9</v>
      </c>
    </row>
    <row r="46" spans="1:7" ht="25.5" hidden="1">
      <c r="A46" s="60" t="s">
        <v>77</v>
      </c>
      <c r="B46" s="2" t="s">
        <v>26</v>
      </c>
      <c r="C46" s="2">
        <v>13</v>
      </c>
      <c r="D46" s="2" t="s">
        <v>45</v>
      </c>
      <c r="E46" s="104"/>
      <c r="F46" s="16">
        <f>F47</f>
        <v>49</v>
      </c>
      <c r="G46" s="16"/>
    </row>
    <row r="47" spans="1:7" ht="24" hidden="1">
      <c r="A47" s="105" t="s">
        <v>76</v>
      </c>
      <c r="B47" s="3" t="s">
        <v>26</v>
      </c>
      <c r="C47" s="3">
        <v>13</v>
      </c>
      <c r="D47" s="3" t="s">
        <v>46</v>
      </c>
      <c r="E47" s="45"/>
      <c r="F47" s="17">
        <f>F48</f>
        <v>49</v>
      </c>
      <c r="G47" s="17"/>
    </row>
    <row r="48" spans="1:7" ht="31.5" hidden="1">
      <c r="A48" s="73" t="s">
        <v>165</v>
      </c>
      <c r="B48" s="3" t="s">
        <v>26</v>
      </c>
      <c r="C48" s="3">
        <v>13</v>
      </c>
      <c r="D48" s="3" t="s">
        <v>46</v>
      </c>
      <c r="E48" s="45" t="s">
        <v>175</v>
      </c>
      <c r="F48" s="17">
        <v>49</v>
      </c>
      <c r="G48" s="17"/>
    </row>
    <row r="49" spans="1:7" ht="12.75" hidden="1">
      <c r="A49" s="60" t="s">
        <v>176</v>
      </c>
      <c r="B49" s="2" t="s">
        <v>26</v>
      </c>
      <c r="C49" s="2">
        <v>13</v>
      </c>
      <c r="D49" s="2" t="s">
        <v>177</v>
      </c>
      <c r="E49" s="104"/>
      <c r="F49" s="16">
        <f>F50+F53</f>
        <v>1969.5</v>
      </c>
      <c r="G49" s="16"/>
    </row>
    <row r="50" spans="1:7" ht="12.75" hidden="1">
      <c r="A50" s="7" t="s">
        <v>64</v>
      </c>
      <c r="B50" s="3" t="s">
        <v>26</v>
      </c>
      <c r="C50" s="3">
        <v>13</v>
      </c>
      <c r="D50" s="3" t="s">
        <v>63</v>
      </c>
      <c r="E50" s="45"/>
      <c r="F50" s="17">
        <f>F51+F52</f>
        <v>316</v>
      </c>
      <c r="G50" s="17"/>
    </row>
    <row r="51" spans="1:7" ht="31.5" hidden="1">
      <c r="A51" s="73" t="s">
        <v>165</v>
      </c>
      <c r="B51" s="3" t="s">
        <v>26</v>
      </c>
      <c r="C51" s="3">
        <v>13</v>
      </c>
      <c r="D51" s="3">
        <v>900200</v>
      </c>
      <c r="E51" s="45" t="s">
        <v>175</v>
      </c>
      <c r="F51" s="17">
        <v>316</v>
      </c>
      <c r="G51" s="17"/>
    </row>
    <row r="52" spans="1:7" ht="15.75" hidden="1">
      <c r="A52" s="73"/>
      <c r="B52" s="3"/>
      <c r="C52" s="3"/>
      <c r="D52" s="3"/>
      <c r="E52" s="45"/>
      <c r="F52" s="17"/>
      <c r="G52" s="17"/>
    </row>
    <row r="53" spans="1:7" ht="49.5" customHeight="1" hidden="1">
      <c r="A53" s="129" t="s">
        <v>200</v>
      </c>
      <c r="B53" s="3" t="s">
        <v>26</v>
      </c>
      <c r="C53" s="3">
        <v>13</v>
      </c>
      <c r="D53" s="3" t="s">
        <v>199</v>
      </c>
      <c r="E53" s="45" t="s">
        <v>175</v>
      </c>
      <c r="F53" s="17">
        <f>F54</f>
        <v>1653.5</v>
      </c>
      <c r="G53" s="17"/>
    </row>
    <row r="54" spans="1:7" ht="38.25" hidden="1">
      <c r="A54" s="129" t="s">
        <v>202</v>
      </c>
      <c r="B54" s="3" t="s">
        <v>26</v>
      </c>
      <c r="C54" s="3">
        <v>13</v>
      </c>
      <c r="D54" s="3" t="s">
        <v>199</v>
      </c>
      <c r="E54" s="45" t="s">
        <v>201</v>
      </c>
      <c r="F54" s="157">
        <v>1653.5</v>
      </c>
      <c r="G54" s="157"/>
    </row>
    <row r="55" spans="1:7" ht="12.75" hidden="1">
      <c r="A55" s="96" t="s">
        <v>85</v>
      </c>
      <c r="B55" s="2" t="s">
        <v>26</v>
      </c>
      <c r="C55" s="2">
        <v>13</v>
      </c>
      <c r="D55" s="98" t="s">
        <v>70</v>
      </c>
      <c r="E55" s="99"/>
      <c r="F55" s="100">
        <f>F56</f>
        <v>88.8</v>
      </c>
      <c r="G55" s="100"/>
    </row>
    <row r="56" spans="1:7" ht="15.75" hidden="1">
      <c r="A56" s="73" t="s">
        <v>119</v>
      </c>
      <c r="B56" s="3" t="s">
        <v>26</v>
      </c>
      <c r="C56" s="3">
        <v>13</v>
      </c>
      <c r="D56" s="101" t="s">
        <v>121</v>
      </c>
      <c r="E56" s="102"/>
      <c r="F56" s="103">
        <f>F57</f>
        <v>88.8</v>
      </c>
      <c r="G56" s="103"/>
    </row>
    <row r="57" spans="1:7" ht="31.5" hidden="1">
      <c r="A57" s="73" t="s">
        <v>163</v>
      </c>
      <c r="B57" s="3" t="s">
        <v>26</v>
      </c>
      <c r="C57" s="3">
        <v>13</v>
      </c>
      <c r="D57" s="101" t="s">
        <v>121</v>
      </c>
      <c r="E57" s="126" t="s">
        <v>172</v>
      </c>
      <c r="F57" s="103">
        <v>88.8</v>
      </c>
      <c r="G57" s="103"/>
    </row>
    <row r="58" spans="1:7" ht="14.25">
      <c r="A58" s="4" t="s">
        <v>37</v>
      </c>
      <c r="B58" s="2" t="s">
        <v>33</v>
      </c>
      <c r="C58" s="2" t="s">
        <v>23</v>
      </c>
      <c r="D58" s="2" t="s">
        <v>24</v>
      </c>
      <c r="E58" s="43" t="s">
        <v>22</v>
      </c>
      <c r="F58" s="16">
        <f>F59</f>
        <v>150</v>
      </c>
      <c r="G58" s="16">
        <v>150</v>
      </c>
    </row>
    <row r="59" spans="1:7" ht="12.75" hidden="1">
      <c r="A59" s="15" t="s">
        <v>9</v>
      </c>
      <c r="B59" s="3" t="s">
        <v>33</v>
      </c>
      <c r="C59" s="9" t="s">
        <v>27</v>
      </c>
      <c r="D59" s="3" t="s">
        <v>24</v>
      </c>
      <c r="E59" s="44" t="s">
        <v>22</v>
      </c>
      <c r="F59" s="17">
        <f>F60</f>
        <v>150</v>
      </c>
      <c r="G59" s="17"/>
    </row>
    <row r="60" spans="1:7" ht="12.75" hidden="1">
      <c r="A60" s="15" t="s">
        <v>11</v>
      </c>
      <c r="B60" s="3" t="s">
        <v>33</v>
      </c>
      <c r="C60" s="9" t="s">
        <v>27</v>
      </c>
      <c r="D60" s="3" t="s">
        <v>12</v>
      </c>
      <c r="E60" s="44"/>
      <c r="F60" s="17">
        <f>F61</f>
        <v>150</v>
      </c>
      <c r="G60" s="17"/>
    </row>
    <row r="61" spans="1:7" ht="25.5" hidden="1">
      <c r="A61" s="7" t="s">
        <v>5</v>
      </c>
      <c r="B61" s="3" t="s">
        <v>33</v>
      </c>
      <c r="C61" s="9" t="s">
        <v>27</v>
      </c>
      <c r="D61" s="3" t="s">
        <v>10</v>
      </c>
      <c r="E61" s="44" t="s">
        <v>22</v>
      </c>
      <c r="F61" s="17">
        <f>F62</f>
        <v>150</v>
      </c>
      <c r="G61" s="17"/>
    </row>
    <row r="62" spans="1:7" ht="15" hidden="1">
      <c r="A62" s="91" t="s">
        <v>162</v>
      </c>
      <c r="B62" s="3" t="s">
        <v>33</v>
      </c>
      <c r="C62" s="9" t="s">
        <v>27</v>
      </c>
      <c r="D62" s="3" t="s">
        <v>10</v>
      </c>
      <c r="E62" s="44">
        <v>121</v>
      </c>
      <c r="F62" s="19">
        <v>150</v>
      </c>
      <c r="G62" s="19"/>
    </row>
    <row r="63" spans="1:7" ht="15" hidden="1">
      <c r="A63" s="91"/>
      <c r="B63" s="3" t="s">
        <v>33</v>
      </c>
      <c r="C63" s="9" t="s">
        <v>27</v>
      </c>
      <c r="D63" s="3"/>
      <c r="E63" s="44"/>
      <c r="F63" s="19">
        <v>150</v>
      </c>
      <c r="G63" s="19"/>
    </row>
    <row r="64" spans="1:7" ht="14.25">
      <c r="A64" s="4" t="s">
        <v>84</v>
      </c>
      <c r="B64" s="14" t="s">
        <v>27</v>
      </c>
      <c r="C64" s="2" t="s">
        <v>23</v>
      </c>
      <c r="D64" s="2" t="s">
        <v>24</v>
      </c>
      <c r="E64" s="34"/>
      <c r="F64" s="69">
        <f>F65+F69</f>
        <v>109.3</v>
      </c>
      <c r="G64" s="69">
        <v>108.9</v>
      </c>
    </row>
    <row r="65" spans="1:7" ht="25.5" hidden="1">
      <c r="A65" s="60" t="s">
        <v>86</v>
      </c>
      <c r="B65" s="61" t="s">
        <v>27</v>
      </c>
      <c r="C65" s="61" t="s">
        <v>67</v>
      </c>
      <c r="D65" s="2"/>
      <c r="E65" s="2"/>
      <c r="F65" s="69">
        <f>F66</f>
        <v>25</v>
      </c>
      <c r="G65" s="69"/>
    </row>
    <row r="66" spans="1:7" ht="12.75" hidden="1">
      <c r="A66" s="65" t="s">
        <v>97</v>
      </c>
      <c r="B66" s="62" t="s">
        <v>27</v>
      </c>
      <c r="C66" s="62" t="s">
        <v>67</v>
      </c>
      <c r="D66" s="3" t="s">
        <v>96</v>
      </c>
      <c r="E66" s="3"/>
      <c r="F66" s="68">
        <f>F67</f>
        <v>25</v>
      </c>
      <c r="G66" s="68"/>
    </row>
    <row r="67" spans="1:7" ht="36" hidden="1">
      <c r="A67" s="66" t="s">
        <v>98</v>
      </c>
      <c r="B67" s="62" t="s">
        <v>27</v>
      </c>
      <c r="C67" s="62" t="s">
        <v>67</v>
      </c>
      <c r="D67" s="3" t="s">
        <v>88</v>
      </c>
      <c r="E67" s="3"/>
      <c r="F67" s="68">
        <f>F68</f>
        <v>25</v>
      </c>
      <c r="G67" s="68"/>
    </row>
    <row r="68" spans="1:7" ht="12.75" hidden="1">
      <c r="A68" s="41" t="s">
        <v>58</v>
      </c>
      <c r="B68" s="62" t="s">
        <v>27</v>
      </c>
      <c r="C68" s="62" t="s">
        <v>67</v>
      </c>
      <c r="D68" s="28" t="s">
        <v>59</v>
      </c>
      <c r="E68" s="48" t="s">
        <v>169</v>
      </c>
      <c r="F68" s="68">
        <v>25</v>
      </c>
      <c r="G68" s="68"/>
    </row>
    <row r="69" spans="1:7" ht="12.75" hidden="1">
      <c r="A69" s="60" t="s">
        <v>69</v>
      </c>
      <c r="B69" s="61" t="s">
        <v>27</v>
      </c>
      <c r="C69" s="61" t="s">
        <v>66</v>
      </c>
      <c r="D69" s="2"/>
      <c r="E69" s="2"/>
      <c r="F69" s="69">
        <f>F70</f>
        <v>84.3</v>
      </c>
      <c r="G69" s="69"/>
    </row>
    <row r="70" spans="1:7" ht="12.75" hidden="1">
      <c r="A70" s="15" t="s">
        <v>85</v>
      </c>
      <c r="B70" s="9" t="s">
        <v>27</v>
      </c>
      <c r="C70" s="9" t="s">
        <v>66</v>
      </c>
      <c r="D70" s="3" t="s">
        <v>70</v>
      </c>
      <c r="E70" s="34"/>
      <c r="F70" s="68">
        <f>F71</f>
        <v>84.3</v>
      </c>
      <c r="G70" s="68"/>
    </row>
    <row r="71" spans="1:7" ht="31.5" hidden="1">
      <c r="A71" s="72" t="s">
        <v>108</v>
      </c>
      <c r="B71" s="106" t="s">
        <v>27</v>
      </c>
      <c r="C71" s="106" t="s">
        <v>66</v>
      </c>
      <c r="D71" s="70" t="s">
        <v>106</v>
      </c>
      <c r="E71" s="107"/>
      <c r="F71" s="108">
        <f>F72</f>
        <v>84.3</v>
      </c>
      <c r="G71" s="108"/>
    </row>
    <row r="72" spans="1:7" ht="31.5" hidden="1">
      <c r="A72" s="73" t="s">
        <v>165</v>
      </c>
      <c r="B72" s="106" t="s">
        <v>27</v>
      </c>
      <c r="C72" s="106" t="s">
        <v>66</v>
      </c>
      <c r="D72" s="70" t="s">
        <v>106</v>
      </c>
      <c r="E72" s="109">
        <v>244</v>
      </c>
      <c r="F72" s="108">
        <v>84.3</v>
      </c>
      <c r="G72" s="108"/>
    </row>
    <row r="73" spans="1:7" ht="12.75">
      <c r="A73" s="13" t="s">
        <v>94</v>
      </c>
      <c r="B73" s="14" t="s">
        <v>35</v>
      </c>
      <c r="C73" s="14"/>
      <c r="D73" s="2"/>
      <c r="E73" s="64"/>
      <c r="F73" s="69">
        <f>F74+F89</f>
        <v>5207.5</v>
      </c>
      <c r="G73" s="69">
        <v>4849.3</v>
      </c>
    </row>
    <row r="74" spans="1:7" ht="12.75" hidden="1">
      <c r="A74" s="6" t="s">
        <v>95</v>
      </c>
      <c r="B74" s="14" t="s">
        <v>35</v>
      </c>
      <c r="C74" s="14" t="s">
        <v>67</v>
      </c>
      <c r="D74" s="2"/>
      <c r="E74" s="64"/>
      <c r="F74" s="69">
        <f>F75+F77+F81+F82+F85+F87</f>
        <v>5195.1</v>
      </c>
      <c r="G74" s="69"/>
    </row>
    <row r="75" spans="1:7" ht="12.75" hidden="1">
      <c r="A75" s="15" t="s">
        <v>85</v>
      </c>
      <c r="B75" s="9" t="s">
        <v>35</v>
      </c>
      <c r="C75" s="9" t="s">
        <v>67</v>
      </c>
      <c r="D75" s="3" t="s">
        <v>70</v>
      </c>
      <c r="E75" s="110"/>
      <c r="F75" s="69">
        <f>F76+F80</f>
        <v>1945.6</v>
      </c>
      <c r="G75" s="69"/>
    </row>
    <row r="76" spans="1:7" ht="47.25" hidden="1">
      <c r="A76" s="72" t="s">
        <v>109</v>
      </c>
      <c r="B76" s="9" t="s">
        <v>35</v>
      </c>
      <c r="C76" s="9" t="s">
        <v>67</v>
      </c>
      <c r="D76" s="71" t="s">
        <v>110</v>
      </c>
      <c r="E76" s="110"/>
      <c r="F76" s="69">
        <f>F78+F79</f>
        <v>1945.6</v>
      </c>
      <c r="G76" s="69"/>
    </row>
    <row r="77" spans="1:7" ht="15.75" hidden="1">
      <c r="A77" s="72"/>
      <c r="B77" s="9" t="s">
        <v>35</v>
      </c>
      <c r="C77" s="9" t="s">
        <v>67</v>
      </c>
      <c r="D77" s="71" t="s">
        <v>230</v>
      </c>
      <c r="E77" s="160">
        <v>243</v>
      </c>
      <c r="F77" s="68">
        <v>11.1</v>
      </c>
      <c r="G77" s="68"/>
    </row>
    <row r="78" spans="1:7" ht="31.5" hidden="1">
      <c r="A78" s="73" t="s">
        <v>164</v>
      </c>
      <c r="B78" s="9" t="s">
        <v>35</v>
      </c>
      <c r="C78" s="9" t="s">
        <v>67</v>
      </c>
      <c r="D78" s="71" t="s">
        <v>231</v>
      </c>
      <c r="E78" s="44">
        <v>244</v>
      </c>
      <c r="F78" s="68">
        <v>304</v>
      </c>
      <c r="G78" s="68"/>
    </row>
    <row r="79" spans="1:7" ht="31.5" hidden="1">
      <c r="A79" s="73" t="s">
        <v>165</v>
      </c>
      <c r="B79" s="9" t="s">
        <v>35</v>
      </c>
      <c r="C79" s="9" t="s">
        <v>67</v>
      </c>
      <c r="D79" s="71" t="s">
        <v>110</v>
      </c>
      <c r="E79" s="44">
        <v>244</v>
      </c>
      <c r="F79" s="68">
        <v>1641.6</v>
      </c>
      <c r="G79" s="68"/>
    </row>
    <row r="80" spans="1:7" ht="31.5" hidden="1">
      <c r="A80" s="73" t="s">
        <v>0</v>
      </c>
      <c r="B80" s="9" t="s">
        <v>35</v>
      </c>
      <c r="C80" s="9" t="s">
        <v>67</v>
      </c>
      <c r="D80" s="71" t="s">
        <v>1</v>
      </c>
      <c r="E80" s="44"/>
      <c r="F80" s="68"/>
      <c r="G80" s="68"/>
    </row>
    <row r="81" spans="1:7" ht="30.75" customHeight="1" hidden="1">
      <c r="A81" s="73" t="s">
        <v>165</v>
      </c>
      <c r="B81" s="9" t="s">
        <v>35</v>
      </c>
      <c r="C81" s="9" t="s">
        <v>67</v>
      </c>
      <c r="D81" s="71" t="s">
        <v>229</v>
      </c>
      <c r="E81" s="44" t="s">
        <v>175</v>
      </c>
      <c r="F81" s="68">
        <v>770</v>
      </c>
      <c r="G81" s="68"/>
    </row>
    <row r="82" spans="1:7" ht="15.75" hidden="1">
      <c r="A82" s="73" t="s">
        <v>178</v>
      </c>
      <c r="B82" s="106" t="s">
        <v>35</v>
      </c>
      <c r="C82" s="106" t="s">
        <v>67</v>
      </c>
      <c r="D82" s="111" t="s">
        <v>179</v>
      </c>
      <c r="E82" s="112"/>
      <c r="F82" s="108">
        <f>F83</f>
        <v>0</v>
      </c>
      <c r="G82" s="108"/>
    </row>
    <row r="83" spans="1:7" ht="47.25" hidden="1">
      <c r="A83" s="73" t="s">
        <v>180</v>
      </c>
      <c r="B83" s="106" t="s">
        <v>35</v>
      </c>
      <c r="C83" s="106" t="s">
        <v>67</v>
      </c>
      <c r="D83" s="111" t="s">
        <v>181</v>
      </c>
      <c r="E83" s="112"/>
      <c r="F83" s="108"/>
      <c r="G83" s="108"/>
    </row>
    <row r="84" spans="1:7" ht="31.5" hidden="1">
      <c r="A84" s="73" t="s">
        <v>165</v>
      </c>
      <c r="B84" s="9" t="s">
        <v>35</v>
      </c>
      <c r="C84" s="9" t="s">
        <v>67</v>
      </c>
      <c r="D84" s="71" t="s">
        <v>181</v>
      </c>
      <c r="E84" s="44">
        <v>244</v>
      </c>
      <c r="F84" s="68"/>
      <c r="G84" s="68"/>
    </row>
    <row r="85" spans="1:7" ht="28.5" customHeight="1" hidden="1">
      <c r="A85" s="73" t="s">
        <v>217</v>
      </c>
      <c r="B85" s="9" t="s">
        <v>35</v>
      </c>
      <c r="C85" s="9" t="s">
        <v>67</v>
      </c>
      <c r="D85" s="71" t="s">
        <v>216</v>
      </c>
      <c r="E85" s="44"/>
      <c r="F85" s="68">
        <f>F86</f>
        <v>1100</v>
      </c>
      <c r="G85" s="68"/>
    </row>
    <row r="86" spans="1:7" ht="31.5" hidden="1">
      <c r="A86" s="73" t="s">
        <v>165</v>
      </c>
      <c r="B86" s="9" t="s">
        <v>35</v>
      </c>
      <c r="C86" s="9" t="s">
        <v>67</v>
      </c>
      <c r="D86" s="71" t="s">
        <v>216</v>
      </c>
      <c r="E86" s="44">
        <v>244</v>
      </c>
      <c r="F86" s="68">
        <v>1100</v>
      </c>
      <c r="G86" s="68"/>
    </row>
    <row r="87" spans="1:7" ht="33" customHeight="1" hidden="1">
      <c r="A87" s="73" t="s">
        <v>219</v>
      </c>
      <c r="B87" s="9" t="s">
        <v>35</v>
      </c>
      <c r="C87" s="9" t="s">
        <v>67</v>
      </c>
      <c r="D87" s="71" t="s">
        <v>218</v>
      </c>
      <c r="E87" s="44"/>
      <c r="F87" s="68">
        <f>F88</f>
        <v>1368.4</v>
      </c>
      <c r="G87" s="68"/>
    </row>
    <row r="88" spans="1:7" ht="31.5" hidden="1">
      <c r="A88" s="73" t="s">
        <v>165</v>
      </c>
      <c r="B88" s="9" t="s">
        <v>35</v>
      </c>
      <c r="C88" s="9" t="s">
        <v>67</v>
      </c>
      <c r="D88" s="71" t="s">
        <v>218</v>
      </c>
      <c r="E88" s="44">
        <v>244</v>
      </c>
      <c r="F88" s="68">
        <v>1368.4</v>
      </c>
      <c r="G88" s="68"/>
    </row>
    <row r="89" spans="1:7" ht="12.75" hidden="1">
      <c r="A89" s="143" t="s">
        <v>204</v>
      </c>
      <c r="B89" s="144" t="s">
        <v>35</v>
      </c>
      <c r="C89" s="144" t="s">
        <v>205</v>
      </c>
      <c r="D89" s="71"/>
      <c r="E89" s="44"/>
      <c r="F89" s="68">
        <f>F90</f>
        <v>12.4</v>
      </c>
      <c r="G89" s="68"/>
    </row>
    <row r="90" spans="1:7" ht="36" hidden="1">
      <c r="A90" s="66" t="s">
        <v>206</v>
      </c>
      <c r="B90" s="9" t="s">
        <v>35</v>
      </c>
      <c r="C90" s="9" t="s">
        <v>205</v>
      </c>
      <c r="D90" s="71" t="s">
        <v>207</v>
      </c>
      <c r="E90" s="44"/>
      <c r="F90" s="68">
        <f>F91</f>
        <v>12.4</v>
      </c>
      <c r="G90" s="68"/>
    </row>
    <row r="91" spans="1:7" ht="12.75" hidden="1">
      <c r="A91" s="66" t="s">
        <v>168</v>
      </c>
      <c r="B91" s="9" t="s">
        <v>35</v>
      </c>
      <c r="C91" s="9" t="s">
        <v>205</v>
      </c>
      <c r="D91" s="71" t="s">
        <v>207</v>
      </c>
      <c r="E91" s="44">
        <v>540</v>
      </c>
      <c r="F91" s="68">
        <v>12.4</v>
      </c>
      <c r="G91" s="68"/>
    </row>
    <row r="92" spans="1:7" ht="14.25">
      <c r="A92" s="4" t="s">
        <v>38</v>
      </c>
      <c r="B92" s="2" t="s">
        <v>36</v>
      </c>
      <c r="C92" s="2" t="s">
        <v>23</v>
      </c>
      <c r="D92" s="2" t="s">
        <v>24</v>
      </c>
      <c r="E92" s="43" t="s">
        <v>22</v>
      </c>
      <c r="F92" s="113">
        <f>F93+F103+F114+F124</f>
        <v>4314.6</v>
      </c>
      <c r="G92" s="113">
        <v>4148.2</v>
      </c>
    </row>
    <row r="93" spans="1:7" ht="12.75" hidden="1">
      <c r="A93" s="13" t="s">
        <v>39</v>
      </c>
      <c r="B93" s="2" t="s">
        <v>36</v>
      </c>
      <c r="C93" s="2" t="s">
        <v>26</v>
      </c>
      <c r="D93" s="2" t="s">
        <v>24</v>
      </c>
      <c r="E93" s="43" t="s">
        <v>22</v>
      </c>
      <c r="F93" s="16">
        <f>F94+F99+F101</f>
        <v>416.8</v>
      </c>
      <c r="G93" s="16"/>
    </row>
    <row r="94" spans="1:7" ht="12.75" hidden="1">
      <c r="A94" s="15" t="s">
        <v>85</v>
      </c>
      <c r="B94" s="3" t="s">
        <v>36</v>
      </c>
      <c r="C94" s="3" t="s">
        <v>26</v>
      </c>
      <c r="D94" s="9" t="s">
        <v>70</v>
      </c>
      <c r="E94" s="44" t="s">
        <v>22</v>
      </c>
      <c r="F94" s="17">
        <f>F95+F97</f>
        <v>117.3</v>
      </c>
      <c r="G94" s="17"/>
    </row>
    <row r="95" spans="1:7" ht="31.5" hidden="1">
      <c r="A95" s="72" t="s">
        <v>111</v>
      </c>
      <c r="B95" s="70" t="s">
        <v>36</v>
      </c>
      <c r="C95" s="70" t="s">
        <v>26</v>
      </c>
      <c r="D95" s="70" t="s">
        <v>113</v>
      </c>
      <c r="E95" s="107"/>
      <c r="F95" s="108">
        <f>F96</f>
        <v>117.3</v>
      </c>
      <c r="G95" s="108"/>
    </row>
    <row r="96" spans="1:7" ht="31.5" hidden="1">
      <c r="A96" s="73" t="s">
        <v>164</v>
      </c>
      <c r="B96" s="70" t="s">
        <v>36</v>
      </c>
      <c r="C96" s="70" t="s">
        <v>26</v>
      </c>
      <c r="D96" s="70" t="s">
        <v>113</v>
      </c>
      <c r="E96" s="109">
        <v>243</v>
      </c>
      <c r="F96" s="108">
        <v>117.3</v>
      </c>
      <c r="G96" s="108"/>
    </row>
    <row r="97" spans="1:7" ht="47.25" hidden="1">
      <c r="A97" s="73" t="s">
        <v>189</v>
      </c>
      <c r="B97" s="70" t="s">
        <v>36</v>
      </c>
      <c r="C97" s="70" t="s">
        <v>26</v>
      </c>
      <c r="D97" s="70" t="s">
        <v>115</v>
      </c>
      <c r="E97" s="107"/>
      <c r="F97" s="108"/>
      <c r="G97" s="108"/>
    </row>
    <row r="98" spans="1:7" ht="31.5" hidden="1">
      <c r="A98" s="73" t="s">
        <v>165</v>
      </c>
      <c r="B98" s="70" t="s">
        <v>36</v>
      </c>
      <c r="C98" s="70" t="s">
        <v>26</v>
      </c>
      <c r="D98" s="70" t="s">
        <v>115</v>
      </c>
      <c r="E98" s="109">
        <v>244</v>
      </c>
      <c r="F98" s="108"/>
      <c r="G98" s="108"/>
    </row>
    <row r="99" spans="1:7" ht="25.5" hidden="1">
      <c r="A99" s="129" t="s">
        <v>190</v>
      </c>
      <c r="B99" s="70" t="s">
        <v>36</v>
      </c>
      <c r="C99" s="70" t="s">
        <v>26</v>
      </c>
      <c r="D99" s="70" t="s">
        <v>191</v>
      </c>
      <c r="E99" s="109"/>
      <c r="F99" s="108"/>
      <c r="G99" s="108"/>
    </row>
    <row r="100" spans="1:7" ht="25.5" hidden="1">
      <c r="A100" s="6" t="s">
        <v>192</v>
      </c>
      <c r="B100" s="70" t="s">
        <v>36</v>
      </c>
      <c r="C100" s="70" t="s">
        <v>26</v>
      </c>
      <c r="D100" s="70" t="s">
        <v>193</v>
      </c>
      <c r="E100" s="109">
        <v>456</v>
      </c>
      <c r="F100" s="108"/>
      <c r="G100" s="108"/>
    </row>
    <row r="101" spans="1:7" ht="25.5" hidden="1">
      <c r="A101" s="7" t="s">
        <v>211</v>
      </c>
      <c r="B101" s="70" t="s">
        <v>36</v>
      </c>
      <c r="C101" s="70" t="s">
        <v>26</v>
      </c>
      <c r="D101" s="70" t="s">
        <v>212</v>
      </c>
      <c r="E101" s="109"/>
      <c r="F101" s="16">
        <f>F102</f>
        <v>299.5</v>
      </c>
      <c r="G101" s="16"/>
    </row>
    <row r="102" spans="1:7" ht="12.75" hidden="1">
      <c r="A102" s="66" t="s">
        <v>168</v>
      </c>
      <c r="B102" s="146" t="s">
        <v>36</v>
      </c>
      <c r="C102" s="146" t="s">
        <v>26</v>
      </c>
      <c r="D102" s="146" t="s">
        <v>212</v>
      </c>
      <c r="E102" s="147">
        <v>540</v>
      </c>
      <c r="F102" s="16">
        <v>299.5</v>
      </c>
      <c r="G102" s="16"/>
    </row>
    <row r="103" spans="1:7" ht="12.75" hidden="1">
      <c r="A103" s="6" t="s">
        <v>15</v>
      </c>
      <c r="B103" s="2" t="s">
        <v>36</v>
      </c>
      <c r="C103" s="14" t="s">
        <v>33</v>
      </c>
      <c r="D103" s="2"/>
      <c r="E103" s="43"/>
      <c r="F103" s="16">
        <f>F108+F104+F106+F112</f>
        <v>1694.3999999999999</v>
      </c>
      <c r="G103" s="16"/>
    </row>
    <row r="104" spans="1:7" ht="12.75" hidden="1">
      <c r="A104" s="7" t="s">
        <v>221</v>
      </c>
      <c r="B104" s="3" t="s">
        <v>36</v>
      </c>
      <c r="C104" s="9" t="s">
        <v>33</v>
      </c>
      <c r="D104" s="3" t="s">
        <v>220</v>
      </c>
      <c r="E104" s="44"/>
      <c r="F104" s="17">
        <f>F105</f>
        <v>2.6</v>
      </c>
      <c r="G104" s="17"/>
    </row>
    <row r="105" spans="1:7" ht="12.75" hidden="1">
      <c r="A105" s="7" t="s">
        <v>165</v>
      </c>
      <c r="B105" s="3" t="s">
        <v>36</v>
      </c>
      <c r="C105" s="9" t="s">
        <v>33</v>
      </c>
      <c r="D105" s="3" t="s">
        <v>220</v>
      </c>
      <c r="E105" s="44">
        <v>244</v>
      </c>
      <c r="F105" s="17">
        <v>2.6</v>
      </c>
      <c r="G105" s="17"/>
    </row>
    <row r="106" spans="1:7" ht="26.25" customHeight="1" hidden="1">
      <c r="A106" s="7" t="s">
        <v>222</v>
      </c>
      <c r="B106" s="3" t="s">
        <v>36</v>
      </c>
      <c r="C106" s="9" t="s">
        <v>33</v>
      </c>
      <c r="D106" s="3" t="s">
        <v>223</v>
      </c>
      <c r="E106" s="44"/>
      <c r="F106" s="17">
        <f>F107</f>
        <v>1105.1</v>
      </c>
      <c r="G106" s="17"/>
    </row>
    <row r="107" spans="1:7" ht="12.75" hidden="1">
      <c r="A107" s="7" t="s">
        <v>165</v>
      </c>
      <c r="B107" s="3" t="s">
        <v>36</v>
      </c>
      <c r="C107" s="9" t="s">
        <v>33</v>
      </c>
      <c r="D107" s="3" t="s">
        <v>223</v>
      </c>
      <c r="E107" s="44">
        <v>244</v>
      </c>
      <c r="F107" s="17">
        <v>1105.1</v>
      </c>
      <c r="G107" s="17"/>
    </row>
    <row r="108" spans="1:7" ht="12.75" hidden="1">
      <c r="A108" s="7" t="s">
        <v>182</v>
      </c>
      <c r="B108" s="3" t="s">
        <v>36</v>
      </c>
      <c r="C108" s="9" t="s">
        <v>33</v>
      </c>
      <c r="D108" s="3" t="s">
        <v>70</v>
      </c>
      <c r="E108" s="3"/>
      <c r="F108" s="20">
        <f>F109+F111</f>
        <v>326.7</v>
      </c>
      <c r="G108" s="20"/>
    </row>
    <row r="109" spans="1:7" ht="31.5" hidden="1">
      <c r="A109" s="72" t="s">
        <v>116</v>
      </c>
      <c r="B109" s="70" t="s">
        <v>36</v>
      </c>
      <c r="C109" s="106" t="s">
        <v>33</v>
      </c>
      <c r="D109" s="70" t="s">
        <v>117</v>
      </c>
      <c r="E109" s="106"/>
      <c r="F109" s="114">
        <f>F110</f>
        <v>11.7</v>
      </c>
      <c r="G109" s="114"/>
    </row>
    <row r="110" spans="1:7" ht="12.75" hidden="1">
      <c r="A110" s="7" t="s">
        <v>165</v>
      </c>
      <c r="B110" s="70" t="s">
        <v>36</v>
      </c>
      <c r="C110" s="106" t="s">
        <v>33</v>
      </c>
      <c r="D110" s="70" t="s">
        <v>117</v>
      </c>
      <c r="E110" s="109">
        <v>244</v>
      </c>
      <c r="F110" s="114">
        <v>11.7</v>
      </c>
      <c r="G110" s="114"/>
    </row>
    <row r="111" spans="1:7" ht="34.5" customHeight="1" hidden="1">
      <c r="A111" s="7" t="s">
        <v>203</v>
      </c>
      <c r="B111" s="3" t="s">
        <v>36</v>
      </c>
      <c r="C111" s="106" t="s">
        <v>33</v>
      </c>
      <c r="D111" s="70" t="s">
        <v>126</v>
      </c>
      <c r="E111" s="109"/>
      <c r="F111" s="114">
        <f>F113</f>
        <v>315</v>
      </c>
      <c r="G111" s="114"/>
    </row>
    <row r="112" spans="1:7" ht="34.5" customHeight="1" hidden="1">
      <c r="A112" s="7"/>
      <c r="B112" s="3" t="s">
        <v>36</v>
      </c>
      <c r="C112" s="106" t="s">
        <v>33</v>
      </c>
      <c r="D112" s="70" t="s">
        <v>232</v>
      </c>
      <c r="E112" s="109">
        <v>452</v>
      </c>
      <c r="F112" s="114">
        <v>260</v>
      </c>
      <c r="G112" s="114"/>
    </row>
    <row r="113" spans="1:7" ht="12.75" hidden="1">
      <c r="A113" s="7" t="s">
        <v>165</v>
      </c>
      <c r="B113" s="3" t="s">
        <v>36</v>
      </c>
      <c r="C113" s="106" t="s">
        <v>33</v>
      </c>
      <c r="D113" s="70" t="s">
        <v>126</v>
      </c>
      <c r="E113" s="109">
        <v>244</v>
      </c>
      <c r="F113" s="114">
        <v>315</v>
      </c>
      <c r="G113" s="114"/>
    </row>
    <row r="114" spans="1:7" ht="16.5" customHeight="1" hidden="1">
      <c r="A114" s="13" t="s">
        <v>16</v>
      </c>
      <c r="B114" s="2" t="s">
        <v>36</v>
      </c>
      <c r="C114" s="2" t="s">
        <v>27</v>
      </c>
      <c r="D114" s="2" t="s">
        <v>24</v>
      </c>
      <c r="E114" s="43" t="s">
        <v>22</v>
      </c>
      <c r="F114" s="16">
        <f>F115</f>
        <v>1599.6000000000001</v>
      </c>
      <c r="G114" s="16"/>
    </row>
    <row r="115" spans="1:7" ht="12.75" hidden="1">
      <c r="A115" s="15" t="s">
        <v>85</v>
      </c>
      <c r="B115" s="3" t="s">
        <v>36</v>
      </c>
      <c r="C115" s="3" t="s">
        <v>27</v>
      </c>
      <c r="D115" s="3" t="s">
        <v>70</v>
      </c>
      <c r="E115" s="44" t="s">
        <v>22</v>
      </c>
      <c r="F115" s="17">
        <f>F116+F118+F120+F122</f>
        <v>1599.6000000000001</v>
      </c>
      <c r="G115" s="17"/>
    </row>
    <row r="116" spans="1:7" ht="31.5" hidden="1">
      <c r="A116" s="72" t="s">
        <v>107</v>
      </c>
      <c r="B116" s="3" t="s">
        <v>36</v>
      </c>
      <c r="C116" s="3" t="s">
        <v>27</v>
      </c>
      <c r="D116" s="111" t="s">
        <v>105</v>
      </c>
      <c r="E116" s="112"/>
      <c r="F116" s="115">
        <f>F117</f>
        <v>1069.7</v>
      </c>
      <c r="G116" s="115"/>
    </row>
    <row r="117" spans="1:7" ht="31.5" hidden="1">
      <c r="A117" s="73" t="s">
        <v>165</v>
      </c>
      <c r="B117" s="3" t="s">
        <v>36</v>
      </c>
      <c r="C117" s="3" t="s">
        <v>27</v>
      </c>
      <c r="D117" s="111" t="s">
        <v>105</v>
      </c>
      <c r="E117" s="109">
        <v>244</v>
      </c>
      <c r="F117" s="108">
        <v>1069.7</v>
      </c>
      <c r="G117" s="108"/>
    </row>
    <row r="118" spans="1:7" ht="47.25" hidden="1">
      <c r="A118" s="73" t="s">
        <v>125</v>
      </c>
      <c r="B118" s="3" t="s">
        <v>36</v>
      </c>
      <c r="C118" s="3" t="s">
        <v>27</v>
      </c>
      <c r="D118" s="70" t="s">
        <v>118</v>
      </c>
      <c r="E118" s="109"/>
      <c r="F118" s="114">
        <f>F119</f>
        <v>0</v>
      </c>
      <c r="G118" s="114"/>
    </row>
    <row r="119" spans="1:7" ht="31.5" hidden="1">
      <c r="A119" s="73" t="s">
        <v>165</v>
      </c>
      <c r="B119" s="3" t="s">
        <v>36</v>
      </c>
      <c r="C119" s="3" t="s">
        <v>27</v>
      </c>
      <c r="D119" s="70" t="s">
        <v>118</v>
      </c>
      <c r="E119" s="109">
        <v>244</v>
      </c>
      <c r="F119" s="114"/>
      <c r="G119" s="114"/>
    </row>
    <row r="120" spans="1:7" ht="31.5" hidden="1">
      <c r="A120" s="73" t="s">
        <v>123</v>
      </c>
      <c r="B120" s="3" t="s">
        <v>36</v>
      </c>
      <c r="C120" s="3" t="s">
        <v>27</v>
      </c>
      <c r="D120" s="70" t="s">
        <v>124</v>
      </c>
      <c r="E120" s="109"/>
      <c r="F120" s="114">
        <f>F121</f>
        <v>332.7</v>
      </c>
      <c r="G120" s="114"/>
    </row>
    <row r="121" spans="1:7" ht="31.5" hidden="1">
      <c r="A121" s="73" t="s">
        <v>165</v>
      </c>
      <c r="B121" s="3" t="s">
        <v>36</v>
      </c>
      <c r="C121" s="3" t="s">
        <v>27</v>
      </c>
      <c r="D121" s="70" t="s">
        <v>124</v>
      </c>
      <c r="E121" s="109">
        <v>244</v>
      </c>
      <c r="F121" s="114">
        <v>332.7</v>
      </c>
      <c r="G121" s="114"/>
    </row>
    <row r="122" spans="1:7" ht="63" hidden="1">
      <c r="A122" s="73" t="s">
        <v>120</v>
      </c>
      <c r="B122" s="3" t="s">
        <v>36</v>
      </c>
      <c r="C122" s="3" t="s">
        <v>27</v>
      </c>
      <c r="D122" s="71" t="s">
        <v>122</v>
      </c>
      <c r="E122" s="109"/>
      <c r="F122" s="114">
        <f>F123</f>
        <v>197.2</v>
      </c>
      <c r="G122" s="114"/>
    </row>
    <row r="123" spans="1:7" ht="31.5" hidden="1">
      <c r="A123" s="73" t="s">
        <v>165</v>
      </c>
      <c r="B123" s="3" t="s">
        <v>36</v>
      </c>
      <c r="C123" s="3" t="s">
        <v>27</v>
      </c>
      <c r="D123" s="71" t="s">
        <v>122</v>
      </c>
      <c r="E123" s="109">
        <v>244</v>
      </c>
      <c r="F123" s="114">
        <v>197.2</v>
      </c>
      <c r="G123" s="114"/>
    </row>
    <row r="124" spans="1:7" ht="16.5" customHeight="1" hidden="1">
      <c r="A124" s="13" t="s">
        <v>194</v>
      </c>
      <c r="B124" s="2" t="s">
        <v>36</v>
      </c>
      <c r="C124" s="2" t="s">
        <v>36</v>
      </c>
      <c r="D124" s="2"/>
      <c r="E124" s="43"/>
      <c r="F124" s="16">
        <f>F125</f>
        <v>603.8000000000001</v>
      </c>
      <c r="G124" s="16"/>
    </row>
    <row r="125" spans="1:7" ht="15.75" hidden="1">
      <c r="A125" s="73" t="s">
        <v>48</v>
      </c>
      <c r="B125" s="9" t="s">
        <v>36</v>
      </c>
      <c r="C125" s="9" t="s">
        <v>36</v>
      </c>
      <c r="D125" s="71" t="s">
        <v>195</v>
      </c>
      <c r="E125" s="109"/>
      <c r="F125" s="114">
        <f>SUM(F126:F129)</f>
        <v>603.8000000000001</v>
      </c>
      <c r="G125" s="114"/>
    </row>
    <row r="126" spans="1:7" ht="15" hidden="1">
      <c r="A126" s="91" t="s">
        <v>162</v>
      </c>
      <c r="B126" s="9" t="s">
        <v>36</v>
      </c>
      <c r="C126" s="9" t="s">
        <v>36</v>
      </c>
      <c r="D126" s="71" t="s">
        <v>195</v>
      </c>
      <c r="E126" s="44">
        <v>111</v>
      </c>
      <c r="F126" s="114">
        <v>566.3</v>
      </c>
      <c r="G126" s="114"/>
    </row>
    <row r="127" spans="1:7" ht="31.5" hidden="1">
      <c r="A127" s="73" t="s">
        <v>163</v>
      </c>
      <c r="B127" s="9" t="s">
        <v>36</v>
      </c>
      <c r="C127" s="9" t="s">
        <v>36</v>
      </c>
      <c r="D127" s="71" t="s">
        <v>195</v>
      </c>
      <c r="E127" s="44">
        <v>242</v>
      </c>
      <c r="F127" s="114">
        <v>32.2</v>
      </c>
      <c r="G127" s="114"/>
    </row>
    <row r="128" spans="1:7" ht="31.5" hidden="1">
      <c r="A128" s="73" t="s">
        <v>165</v>
      </c>
      <c r="B128" s="9" t="s">
        <v>36</v>
      </c>
      <c r="C128" s="9" t="s">
        <v>36</v>
      </c>
      <c r="D128" s="71" t="s">
        <v>195</v>
      </c>
      <c r="E128" s="44">
        <v>244</v>
      </c>
      <c r="F128" s="114">
        <v>5.2</v>
      </c>
      <c r="G128" s="114"/>
    </row>
    <row r="129" spans="1:7" ht="15.75" hidden="1">
      <c r="A129" s="73" t="s">
        <v>166</v>
      </c>
      <c r="B129" s="9" t="s">
        <v>36</v>
      </c>
      <c r="C129" s="9" t="s">
        <v>36</v>
      </c>
      <c r="D129" s="71" t="s">
        <v>195</v>
      </c>
      <c r="E129" s="44">
        <v>852</v>
      </c>
      <c r="F129" s="114">
        <v>0.1</v>
      </c>
      <c r="G129" s="114"/>
    </row>
    <row r="130" spans="1:7" ht="14.25">
      <c r="A130" s="4" t="s">
        <v>100</v>
      </c>
      <c r="B130" s="25" t="s">
        <v>40</v>
      </c>
      <c r="C130" s="25"/>
      <c r="D130" s="24"/>
      <c r="E130" s="24"/>
      <c r="F130" s="52">
        <f>F131</f>
        <v>14.3</v>
      </c>
      <c r="G130" s="52">
        <v>14.2</v>
      </c>
    </row>
    <row r="131" spans="1:7" ht="12.75" hidden="1">
      <c r="A131" s="56" t="s">
        <v>82</v>
      </c>
      <c r="B131" s="14" t="s">
        <v>40</v>
      </c>
      <c r="C131" s="14" t="s">
        <v>36</v>
      </c>
      <c r="D131" s="2"/>
      <c r="E131" s="43"/>
      <c r="F131" s="16">
        <f>F132</f>
        <v>14.3</v>
      </c>
      <c r="G131" s="16"/>
    </row>
    <row r="132" spans="1:7" ht="12.75" hidden="1">
      <c r="A132" s="15" t="s">
        <v>81</v>
      </c>
      <c r="B132" s="22" t="s">
        <v>13</v>
      </c>
      <c r="C132" s="22" t="s">
        <v>36</v>
      </c>
      <c r="D132" s="23" t="s">
        <v>79</v>
      </c>
      <c r="E132" s="43"/>
      <c r="F132" s="16">
        <f>F133</f>
        <v>14.3</v>
      </c>
      <c r="G132" s="16"/>
    </row>
    <row r="133" spans="1:7" ht="12.75" hidden="1">
      <c r="A133" s="57" t="s">
        <v>80</v>
      </c>
      <c r="B133" s="22" t="s">
        <v>13</v>
      </c>
      <c r="C133" s="22" t="s">
        <v>36</v>
      </c>
      <c r="D133" s="23" t="s">
        <v>78</v>
      </c>
      <c r="E133" s="46"/>
      <c r="F133" s="17">
        <v>14.3</v>
      </c>
      <c r="G133" s="17"/>
    </row>
    <row r="134" spans="1:7" ht="31.5" hidden="1">
      <c r="A134" s="73" t="s">
        <v>165</v>
      </c>
      <c r="B134" s="22" t="s">
        <v>13</v>
      </c>
      <c r="C134" s="22" t="s">
        <v>36</v>
      </c>
      <c r="D134" s="23" t="s">
        <v>78</v>
      </c>
      <c r="E134" s="45" t="s">
        <v>175</v>
      </c>
      <c r="F134" s="17">
        <v>60</v>
      </c>
      <c r="G134" s="17"/>
    </row>
    <row r="135" spans="1:7" ht="14.25">
      <c r="A135" s="4" t="s">
        <v>183</v>
      </c>
      <c r="B135" s="25" t="s">
        <v>41</v>
      </c>
      <c r="C135" s="25"/>
      <c r="D135" s="24"/>
      <c r="E135" s="47"/>
      <c r="F135" s="16">
        <f>F136+F168</f>
        <v>2425.7000000000003</v>
      </c>
      <c r="G135" s="16">
        <v>2423.1</v>
      </c>
    </row>
    <row r="136" spans="1:7" ht="12.75">
      <c r="A136" s="6" t="s">
        <v>42</v>
      </c>
      <c r="B136" s="2" t="s">
        <v>41</v>
      </c>
      <c r="C136" s="2" t="s">
        <v>26</v>
      </c>
      <c r="D136" s="2" t="s">
        <v>24</v>
      </c>
      <c r="E136" s="43" t="s">
        <v>22</v>
      </c>
      <c r="F136" s="16">
        <f>F137+F146+F148+F150+F159+F163+F157+F167</f>
        <v>2415.7000000000003</v>
      </c>
      <c r="G136" s="16"/>
    </row>
    <row r="137" spans="1:7" ht="12.75" hidden="1">
      <c r="A137" s="6" t="s">
        <v>43</v>
      </c>
      <c r="B137" s="2" t="s">
        <v>41</v>
      </c>
      <c r="C137" s="2" t="s">
        <v>26</v>
      </c>
      <c r="D137" s="2" t="s">
        <v>14</v>
      </c>
      <c r="E137" s="43"/>
      <c r="F137" s="16">
        <f>F138</f>
        <v>1514.1000000000001</v>
      </c>
      <c r="G137" s="16"/>
    </row>
    <row r="138" spans="1:7" ht="12.75" hidden="1">
      <c r="A138" s="7" t="s">
        <v>48</v>
      </c>
      <c r="B138" s="3" t="s">
        <v>41</v>
      </c>
      <c r="C138" s="3" t="s">
        <v>26</v>
      </c>
      <c r="D138" s="3" t="s">
        <v>47</v>
      </c>
      <c r="E138" s="44"/>
      <c r="F138" s="17">
        <f>F139+F140+F141+F142</f>
        <v>1514.1000000000001</v>
      </c>
      <c r="G138" s="17"/>
    </row>
    <row r="139" spans="1:7" ht="15.75" hidden="1">
      <c r="A139" s="73" t="s">
        <v>162</v>
      </c>
      <c r="B139" s="3" t="s">
        <v>41</v>
      </c>
      <c r="C139" s="3" t="s">
        <v>26</v>
      </c>
      <c r="D139" s="3" t="s">
        <v>47</v>
      </c>
      <c r="E139" s="45" t="s">
        <v>184</v>
      </c>
      <c r="F139" s="17">
        <v>1108.7</v>
      </c>
      <c r="G139" s="17"/>
    </row>
    <row r="140" spans="1:7" ht="31.5" hidden="1">
      <c r="A140" s="73" t="s">
        <v>163</v>
      </c>
      <c r="B140" s="3" t="s">
        <v>41</v>
      </c>
      <c r="C140" s="3" t="s">
        <v>26</v>
      </c>
      <c r="D140" s="3" t="s">
        <v>47</v>
      </c>
      <c r="E140" s="44">
        <v>242</v>
      </c>
      <c r="F140" s="17">
        <v>11.9</v>
      </c>
      <c r="G140" s="17"/>
    </row>
    <row r="141" spans="1:7" ht="31.5" hidden="1">
      <c r="A141" s="73" t="s">
        <v>165</v>
      </c>
      <c r="B141" s="3" t="s">
        <v>41</v>
      </c>
      <c r="C141" s="3" t="s">
        <v>26</v>
      </c>
      <c r="D141" s="3" t="s">
        <v>47</v>
      </c>
      <c r="E141" s="44">
        <v>244</v>
      </c>
      <c r="F141" s="17">
        <v>393.2</v>
      </c>
      <c r="G141" s="17"/>
    </row>
    <row r="142" spans="1:7" ht="15.75" hidden="1">
      <c r="A142" s="73" t="s">
        <v>166</v>
      </c>
      <c r="B142" s="3" t="s">
        <v>41</v>
      </c>
      <c r="C142" s="3" t="s">
        <v>26</v>
      </c>
      <c r="D142" s="3" t="s">
        <v>47</v>
      </c>
      <c r="E142" s="44">
        <v>852</v>
      </c>
      <c r="F142" s="19">
        <v>0.3</v>
      </c>
      <c r="G142" s="19"/>
    </row>
    <row r="143" spans="1:7" ht="25.5" hidden="1">
      <c r="A143" s="123" t="s">
        <v>49</v>
      </c>
      <c r="B143" s="6" t="s">
        <v>41</v>
      </c>
      <c r="C143" s="6" t="s">
        <v>26</v>
      </c>
      <c r="D143" s="6" t="s">
        <v>208</v>
      </c>
      <c r="E143" s="132"/>
      <c r="F143" s="133">
        <f>F144</f>
        <v>20.3</v>
      </c>
      <c r="G143" s="133"/>
    </row>
    <row r="144" spans="1:7" ht="15.75" hidden="1">
      <c r="A144" s="73" t="s">
        <v>162</v>
      </c>
      <c r="B144" s="70" t="s">
        <v>41</v>
      </c>
      <c r="C144" s="70" t="s">
        <v>26</v>
      </c>
      <c r="D144" s="70" t="s">
        <v>208</v>
      </c>
      <c r="E144" s="116" t="s">
        <v>184</v>
      </c>
      <c r="F144" s="114">
        <v>20.3</v>
      </c>
      <c r="G144" s="114"/>
    </row>
    <row r="145" spans="1:7" ht="12.75" hidden="1">
      <c r="A145" s="15" t="s">
        <v>85</v>
      </c>
      <c r="B145" s="70" t="s">
        <v>41</v>
      </c>
      <c r="C145" s="70" t="s">
        <v>26</v>
      </c>
      <c r="D145" s="3" t="s">
        <v>70</v>
      </c>
      <c r="E145" s="106"/>
      <c r="F145" s="114">
        <f>F146+F149</f>
        <v>0</v>
      </c>
      <c r="G145" s="114"/>
    </row>
    <row r="146" spans="1:7" ht="30" hidden="1">
      <c r="A146" s="156" t="s">
        <v>108</v>
      </c>
      <c r="B146" s="70" t="s">
        <v>41</v>
      </c>
      <c r="C146" s="70" t="s">
        <v>26</v>
      </c>
      <c r="D146" s="135" t="s">
        <v>106</v>
      </c>
      <c r="E146" s="137"/>
      <c r="F146" s="138">
        <f>F147</f>
        <v>0</v>
      </c>
      <c r="G146" s="138"/>
    </row>
    <row r="147" spans="1:7" ht="21" customHeight="1" hidden="1">
      <c r="A147" s="156" t="s">
        <v>165</v>
      </c>
      <c r="B147" s="70" t="s">
        <v>41</v>
      </c>
      <c r="C147" s="70" t="s">
        <v>26</v>
      </c>
      <c r="D147" s="135" t="s">
        <v>106</v>
      </c>
      <c r="E147" s="106" t="s">
        <v>175</v>
      </c>
      <c r="F147" s="114"/>
      <c r="G147" s="114"/>
    </row>
    <row r="148" spans="1:7" ht="30" hidden="1">
      <c r="A148" s="156" t="s">
        <v>125</v>
      </c>
      <c r="B148" s="23" t="s">
        <v>41</v>
      </c>
      <c r="C148" s="23" t="s">
        <v>26</v>
      </c>
      <c r="D148" s="23" t="s">
        <v>118</v>
      </c>
      <c r="E148" s="137"/>
      <c r="F148" s="114"/>
      <c r="G148" s="114"/>
    </row>
    <row r="149" spans="1:7" ht="31.5" hidden="1">
      <c r="A149" s="73" t="s">
        <v>165</v>
      </c>
      <c r="B149" s="70" t="s">
        <v>41</v>
      </c>
      <c r="C149" s="70" t="s">
        <v>26</v>
      </c>
      <c r="D149" s="135" t="s">
        <v>118</v>
      </c>
      <c r="E149" s="106" t="s">
        <v>175</v>
      </c>
      <c r="F149" s="114"/>
      <c r="G149" s="114"/>
    </row>
    <row r="150" spans="1:7" ht="12.75" hidden="1">
      <c r="A150" s="6" t="s">
        <v>60</v>
      </c>
      <c r="B150" s="24" t="s">
        <v>41</v>
      </c>
      <c r="C150" s="24" t="s">
        <v>26</v>
      </c>
      <c r="D150" s="24" t="s">
        <v>61</v>
      </c>
      <c r="E150" s="51"/>
      <c r="F150" s="52">
        <f>F151</f>
        <v>565.5</v>
      </c>
      <c r="G150" s="52"/>
    </row>
    <row r="151" spans="1:7" ht="12.75" hidden="1">
      <c r="A151" s="7" t="s">
        <v>48</v>
      </c>
      <c r="B151" s="23" t="s">
        <v>41</v>
      </c>
      <c r="C151" s="23" t="s">
        <v>26</v>
      </c>
      <c r="D151" s="23" t="s">
        <v>62</v>
      </c>
      <c r="E151" s="50"/>
      <c r="F151" s="20">
        <f>SUM(F152:F155:F156)</f>
        <v>565.5</v>
      </c>
      <c r="G151" s="20"/>
    </row>
    <row r="152" spans="1:7" ht="15" customHeight="1" hidden="1">
      <c r="A152" s="73" t="s">
        <v>162</v>
      </c>
      <c r="B152" s="21" t="s">
        <v>41</v>
      </c>
      <c r="C152" s="21" t="s">
        <v>26</v>
      </c>
      <c r="D152" s="27" t="s">
        <v>62</v>
      </c>
      <c r="E152" s="45" t="s">
        <v>184</v>
      </c>
      <c r="F152" s="158">
        <v>534.3</v>
      </c>
      <c r="G152" s="158"/>
    </row>
    <row r="153" spans="1:7" ht="34.5" customHeight="1" hidden="1">
      <c r="A153" s="73" t="s">
        <v>163</v>
      </c>
      <c r="B153" s="21" t="s">
        <v>41</v>
      </c>
      <c r="C153" s="21" t="s">
        <v>26</v>
      </c>
      <c r="D153" s="27" t="s">
        <v>62</v>
      </c>
      <c r="E153" s="45" t="s">
        <v>172</v>
      </c>
      <c r="F153" s="26">
        <v>5</v>
      </c>
      <c r="G153" s="26"/>
    </row>
    <row r="154" spans="1:7" ht="24.75" customHeight="1" hidden="1">
      <c r="A154" s="73" t="s">
        <v>164</v>
      </c>
      <c r="B154" s="21" t="s">
        <v>41</v>
      </c>
      <c r="C154" s="21" t="s">
        <v>26</v>
      </c>
      <c r="D154" s="27" t="s">
        <v>62</v>
      </c>
      <c r="E154" s="44">
        <v>243</v>
      </c>
      <c r="F154" s="26"/>
      <c r="G154" s="26"/>
    </row>
    <row r="155" spans="1:7" ht="31.5" hidden="1">
      <c r="A155" s="73" t="s">
        <v>165</v>
      </c>
      <c r="B155" s="21" t="s">
        <v>41</v>
      </c>
      <c r="C155" s="21" t="s">
        <v>26</v>
      </c>
      <c r="D155" s="27" t="s">
        <v>62</v>
      </c>
      <c r="E155" s="44">
        <v>244</v>
      </c>
      <c r="F155" s="26">
        <v>26</v>
      </c>
      <c r="G155" s="26"/>
    </row>
    <row r="156" spans="1:7" ht="15.75" hidden="1">
      <c r="A156" s="73" t="s">
        <v>166</v>
      </c>
      <c r="B156" s="21" t="s">
        <v>41</v>
      </c>
      <c r="C156" s="21" t="s">
        <v>26</v>
      </c>
      <c r="D156" s="27" t="s">
        <v>62</v>
      </c>
      <c r="E156" s="44">
        <v>852</v>
      </c>
      <c r="F156" s="26">
        <v>0.2</v>
      </c>
      <c r="G156" s="26"/>
    </row>
    <row r="157" spans="1:7" ht="23.25" customHeight="1" hidden="1">
      <c r="A157" s="124" t="s">
        <v>228</v>
      </c>
      <c r="B157" s="97" t="s">
        <v>41</v>
      </c>
      <c r="C157" s="97" t="s">
        <v>26</v>
      </c>
      <c r="D157" s="24">
        <v>4400200</v>
      </c>
      <c r="E157" s="43"/>
      <c r="F157" s="52">
        <f>F158</f>
        <v>13.7</v>
      </c>
      <c r="G157" s="52"/>
    </row>
    <row r="158" spans="1:7" ht="15.75" hidden="1">
      <c r="A158" s="73" t="s">
        <v>168</v>
      </c>
      <c r="B158" s="21" t="s">
        <v>41</v>
      </c>
      <c r="C158" s="21" t="s">
        <v>26</v>
      </c>
      <c r="D158" s="27">
        <v>4400200</v>
      </c>
      <c r="E158" s="44">
        <v>244</v>
      </c>
      <c r="F158" s="26">
        <v>13.7</v>
      </c>
      <c r="G158" s="26"/>
    </row>
    <row r="159" spans="1:7" ht="27" hidden="1">
      <c r="A159" s="117" t="s">
        <v>49</v>
      </c>
      <c r="B159" s="118" t="s">
        <v>41</v>
      </c>
      <c r="C159" s="118" t="s">
        <v>26</v>
      </c>
      <c r="D159" s="6" t="s">
        <v>208</v>
      </c>
      <c r="E159" s="120"/>
      <c r="F159" s="121">
        <f>F160</f>
        <v>20.3</v>
      </c>
      <c r="G159" s="121"/>
    </row>
    <row r="160" spans="1:7" ht="14.25" customHeight="1" hidden="1">
      <c r="A160" s="73" t="s">
        <v>162</v>
      </c>
      <c r="B160" s="70" t="s">
        <v>41</v>
      </c>
      <c r="C160" s="70" t="s">
        <v>26</v>
      </c>
      <c r="D160" s="70" t="s">
        <v>208</v>
      </c>
      <c r="E160" s="116" t="s">
        <v>184</v>
      </c>
      <c r="F160" s="114">
        <v>20.3</v>
      </c>
      <c r="G160" s="114"/>
    </row>
    <row r="161" spans="1:7" ht="19.5" customHeight="1" hidden="1">
      <c r="A161" s="122" t="s">
        <v>65</v>
      </c>
      <c r="B161" s="118" t="s">
        <v>41</v>
      </c>
      <c r="C161" s="118" t="s">
        <v>26</v>
      </c>
      <c r="D161" s="119" t="s">
        <v>62</v>
      </c>
      <c r="E161" s="120"/>
      <c r="F161" s="121">
        <f>F162</f>
        <v>0</v>
      </c>
      <c r="G161" s="121"/>
    </row>
    <row r="162" spans="1:7" ht="15.75" hidden="1">
      <c r="A162" s="73" t="s">
        <v>162</v>
      </c>
      <c r="B162" s="70" t="s">
        <v>41</v>
      </c>
      <c r="C162" s="70" t="s">
        <v>26</v>
      </c>
      <c r="D162" s="27" t="s">
        <v>62</v>
      </c>
      <c r="E162" s="116" t="s">
        <v>184</v>
      </c>
      <c r="F162" s="114"/>
      <c r="G162" s="114"/>
    </row>
    <row r="163" spans="1:7" ht="38.25" hidden="1">
      <c r="A163" s="123" t="s">
        <v>185</v>
      </c>
      <c r="B163" s="97" t="s">
        <v>41</v>
      </c>
      <c r="C163" s="97" t="s">
        <v>26</v>
      </c>
      <c r="D163" s="24" t="s">
        <v>209</v>
      </c>
      <c r="E163" s="116"/>
      <c r="F163" s="138">
        <f>F164</f>
        <v>290.1</v>
      </c>
      <c r="G163" s="138"/>
    </row>
    <row r="164" spans="1:7" ht="31.5" hidden="1">
      <c r="A164" s="73" t="s">
        <v>186</v>
      </c>
      <c r="B164" s="70" t="s">
        <v>41</v>
      </c>
      <c r="C164" s="70" t="s">
        <v>26</v>
      </c>
      <c r="D164" s="27" t="s">
        <v>209</v>
      </c>
      <c r="E164" s="116" t="s">
        <v>187</v>
      </c>
      <c r="F164" s="114">
        <v>290.1</v>
      </c>
      <c r="G164" s="114"/>
    </row>
    <row r="165" spans="1:7" ht="27" customHeight="1" hidden="1">
      <c r="A165" s="123" t="s">
        <v>224</v>
      </c>
      <c r="B165" s="97" t="s">
        <v>41</v>
      </c>
      <c r="C165" s="97" t="s">
        <v>26</v>
      </c>
      <c r="D165" s="24" t="s">
        <v>225</v>
      </c>
      <c r="E165" s="139"/>
      <c r="F165" s="138">
        <v>12</v>
      </c>
      <c r="G165" s="138"/>
    </row>
    <row r="166" spans="1:7" ht="15.75" hidden="1">
      <c r="A166" s="73" t="s">
        <v>162</v>
      </c>
      <c r="B166" s="70" t="s">
        <v>41</v>
      </c>
      <c r="C166" s="70" t="s">
        <v>26</v>
      </c>
      <c r="D166" s="23">
        <v>5208405</v>
      </c>
      <c r="E166" s="116" t="s">
        <v>184</v>
      </c>
      <c r="F166" s="114">
        <v>12</v>
      </c>
      <c r="G166" s="114"/>
    </row>
    <row r="167" spans="1:7" ht="15.75" hidden="1">
      <c r="A167" s="73"/>
      <c r="B167" s="70" t="s">
        <v>41</v>
      </c>
      <c r="C167" s="70" t="s">
        <v>26</v>
      </c>
      <c r="D167" s="23">
        <v>5208405</v>
      </c>
      <c r="E167" s="116" t="s">
        <v>184</v>
      </c>
      <c r="F167" s="114">
        <v>12</v>
      </c>
      <c r="G167" s="114"/>
    </row>
    <row r="168" spans="1:7" s="53" customFormat="1" ht="15.75" hidden="1">
      <c r="A168" s="124" t="s">
        <v>196</v>
      </c>
      <c r="B168" s="137" t="s">
        <v>41</v>
      </c>
      <c r="C168" s="137" t="s">
        <v>35</v>
      </c>
      <c r="D168" s="119"/>
      <c r="E168" s="139"/>
      <c r="F168" s="138">
        <f>F171+F169</f>
        <v>10</v>
      </c>
      <c r="G168" s="138"/>
    </row>
    <row r="169" spans="1:7" s="53" customFormat="1" ht="15" hidden="1">
      <c r="A169" s="130" t="s">
        <v>227</v>
      </c>
      <c r="B169" s="106" t="s">
        <v>41</v>
      </c>
      <c r="C169" s="106" t="s">
        <v>35</v>
      </c>
      <c r="D169" s="23" t="s">
        <v>226</v>
      </c>
      <c r="E169" s="139"/>
      <c r="F169" s="114"/>
      <c r="G169" s="114"/>
    </row>
    <row r="170" spans="1:7" s="53" customFormat="1" ht="22.5" customHeight="1" hidden="1">
      <c r="A170" s="156" t="s">
        <v>165</v>
      </c>
      <c r="B170" s="106" t="s">
        <v>41</v>
      </c>
      <c r="C170" s="106" t="s">
        <v>35</v>
      </c>
      <c r="D170" s="23" t="s">
        <v>226</v>
      </c>
      <c r="E170" s="116" t="s">
        <v>175</v>
      </c>
      <c r="F170" s="114">
        <v>10</v>
      </c>
      <c r="G170" s="114"/>
    </row>
    <row r="171" spans="1:7" ht="30" hidden="1">
      <c r="A171" s="130" t="s">
        <v>112</v>
      </c>
      <c r="B171" s="106" t="s">
        <v>41</v>
      </c>
      <c r="C171" s="106" t="s">
        <v>35</v>
      </c>
      <c r="D171" s="23" t="s">
        <v>114</v>
      </c>
      <c r="E171" s="116"/>
      <c r="F171" s="114">
        <v>10</v>
      </c>
      <c r="G171" s="114"/>
    </row>
    <row r="172" spans="1:7" ht="20.25" customHeight="1" hidden="1">
      <c r="A172" s="156" t="s">
        <v>165</v>
      </c>
      <c r="B172" s="106" t="s">
        <v>41</v>
      </c>
      <c r="C172" s="106" t="s">
        <v>35</v>
      </c>
      <c r="D172" s="23" t="s">
        <v>114</v>
      </c>
      <c r="E172" s="116" t="s">
        <v>175</v>
      </c>
      <c r="F172" s="114"/>
      <c r="G172" s="114"/>
    </row>
    <row r="173" spans="1:7" ht="14.25" hidden="1">
      <c r="A173" s="4" t="s">
        <v>188</v>
      </c>
      <c r="B173" s="25" t="s">
        <v>66</v>
      </c>
      <c r="C173" s="25"/>
      <c r="D173" s="24"/>
      <c r="E173" s="24"/>
      <c r="F173" s="52">
        <f>F174</f>
        <v>0</v>
      </c>
      <c r="G173" s="52"/>
    </row>
    <row r="174" spans="1:7" ht="12.75" hidden="1">
      <c r="A174" s="15" t="s">
        <v>197</v>
      </c>
      <c r="B174" s="22" t="s">
        <v>66</v>
      </c>
      <c r="C174" s="22" t="s">
        <v>27</v>
      </c>
      <c r="D174" s="23"/>
      <c r="E174" s="23"/>
      <c r="F174" s="20">
        <f>F175</f>
        <v>0</v>
      </c>
      <c r="G174" s="20"/>
    </row>
    <row r="175" spans="1:7" ht="30" hidden="1">
      <c r="A175" s="130" t="s">
        <v>112</v>
      </c>
      <c r="B175" s="22" t="s">
        <v>66</v>
      </c>
      <c r="C175" s="22" t="s">
        <v>27</v>
      </c>
      <c r="D175" s="135" t="s">
        <v>114</v>
      </c>
      <c r="E175" s="23"/>
      <c r="F175" s="26"/>
      <c r="G175" s="26"/>
    </row>
    <row r="176" spans="1:7" ht="31.5" hidden="1">
      <c r="A176" s="73" t="s">
        <v>165</v>
      </c>
      <c r="B176" s="134" t="s">
        <v>66</v>
      </c>
      <c r="C176" s="134" t="s">
        <v>27</v>
      </c>
      <c r="D176" s="135" t="s">
        <v>114</v>
      </c>
      <c r="E176" s="136">
        <v>244</v>
      </c>
      <c r="F176" s="26"/>
      <c r="G176" s="26"/>
    </row>
    <row r="177" spans="6:7" ht="12.75">
      <c r="F177" s="49">
        <f>F15+F58+F64+F73+F92+F130+F135+F173</f>
        <v>17817.1</v>
      </c>
      <c r="G177" s="49">
        <f>G15+G58+G64+G73+G92+G130+G135+G173</f>
        <v>17269.2</v>
      </c>
    </row>
    <row r="179" spans="5:6" ht="12.75" hidden="1">
      <c r="E179" s="54" t="s">
        <v>26</v>
      </c>
      <c r="F179" s="42"/>
    </row>
    <row r="180" spans="5:6" ht="12.75" hidden="1">
      <c r="E180" s="54" t="s">
        <v>33</v>
      </c>
      <c r="F180" s="42"/>
    </row>
    <row r="181" spans="5:6" ht="12.75" hidden="1">
      <c r="E181" s="54" t="s">
        <v>27</v>
      </c>
      <c r="F181" s="42"/>
    </row>
    <row r="182" spans="5:6" ht="12.75" hidden="1">
      <c r="E182" s="54" t="s">
        <v>35</v>
      </c>
      <c r="F182" s="42"/>
    </row>
    <row r="183" spans="5:6" ht="12.75" hidden="1">
      <c r="E183" s="54" t="s">
        <v>36</v>
      </c>
      <c r="F183" s="42"/>
    </row>
    <row r="184" spans="5:6" ht="12.75" hidden="1">
      <c r="E184" s="54" t="s">
        <v>40</v>
      </c>
      <c r="F184" s="42"/>
    </row>
    <row r="185" spans="5:6" ht="12.75" hidden="1">
      <c r="E185" s="54" t="s">
        <v>41</v>
      </c>
      <c r="F185" s="42"/>
    </row>
    <row r="186" spans="5:6" ht="12.75" hidden="1">
      <c r="E186" s="54" t="s">
        <v>67</v>
      </c>
      <c r="F186" s="42"/>
    </row>
    <row r="187" spans="5:6" ht="12.75" hidden="1">
      <c r="E187" s="54">
        <v>10</v>
      </c>
      <c r="F187" s="42"/>
    </row>
    <row r="188" spans="5:6" ht="12.75" hidden="1">
      <c r="E188" s="54" t="s">
        <v>101</v>
      </c>
      <c r="F188" s="42"/>
    </row>
    <row r="189" ht="12.75">
      <c r="F189" s="58"/>
    </row>
  </sheetData>
  <sheetProtection/>
  <mergeCells count="12">
    <mergeCell ref="D6:F6"/>
    <mergeCell ref="B9:F9"/>
    <mergeCell ref="A7:F7"/>
    <mergeCell ref="B8:F8"/>
    <mergeCell ref="G13:G14"/>
    <mergeCell ref="B13:C13"/>
    <mergeCell ref="A3:F3"/>
    <mergeCell ref="A4:F4"/>
    <mergeCell ref="F13:F14"/>
    <mergeCell ref="A10:F10"/>
    <mergeCell ref="A11:F11"/>
    <mergeCell ref="E12:F12"/>
  </mergeCells>
  <printOptions/>
  <pageMargins left="0.64" right="0.33" top="0.31" bottom="0.35" header="0.27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H182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.8515625" style="1" customWidth="1"/>
    <col min="2" max="2" width="52.28125" style="1" customWidth="1"/>
    <col min="3" max="3" width="4.7109375" style="1" customWidth="1"/>
    <col min="4" max="4" width="4.57421875" style="1" customWidth="1"/>
    <col min="5" max="5" width="3.7109375" style="1" customWidth="1"/>
    <col min="6" max="6" width="9.28125" style="1" customWidth="1"/>
    <col min="7" max="7" width="5.28125" style="1" customWidth="1"/>
    <col min="8" max="8" width="10.28125" style="1" customWidth="1"/>
    <col min="9" max="16384" width="9.140625" style="1" customWidth="1"/>
  </cols>
  <sheetData>
    <row r="1" ht="12.75">
      <c r="G1" s="1" t="s">
        <v>68</v>
      </c>
    </row>
    <row r="2" spans="2:8" ht="12.75">
      <c r="B2" s="176" t="s">
        <v>102</v>
      </c>
      <c r="C2" s="176"/>
      <c r="D2" s="176"/>
      <c r="E2" s="176"/>
      <c r="F2" s="176"/>
      <c r="G2" s="176"/>
      <c r="H2" s="176"/>
    </row>
    <row r="3" spans="2:8" ht="30.75" customHeight="1">
      <c r="B3" s="177" t="s">
        <v>235</v>
      </c>
      <c r="C3" s="177"/>
      <c r="D3" s="177"/>
      <c r="E3" s="177"/>
      <c r="F3" s="177"/>
      <c r="G3" s="177"/>
      <c r="H3" s="177"/>
    </row>
    <row r="4" spans="2:8" ht="12.75">
      <c r="B4" s="161" t="s">
        <v>236</v>
      </c>
      <c r="C4" s="175"/>
      <c r="D4" s="175"/>
      <c r="E4" s="175"/>
      <c r="F4" s="175"/>
      <c r="G4" s="175"/>
      <c r="H4" s="175"/>
    </row>
    <row r="5" spans="6:8" ht="12.75">
      <c r="F5" s="175"/>
      <c r="G5" s="175"/>
      <c r="H5" s="175"/>
    </row>
    <row r="6" spans="3:8" ht="51" customHeight="1">
      <c r="C6" s="165"/>
      <c r="D6" s="165"/>
      <c r="E6" s="165"/>
      <c r="F6" s="165"/>
      <c r="G6" s="165"/>
      <c r="H6" s="165"/>
    </row>
    <row r="7" spans="5:8" ht="12.75">
      <c r="E7" s="175"/>
      <c r="F7" s="175"/>
      <c r="G7" s="175"/>
      <c r="H7" s="175"/>
    </row>
    <row r="8" spans="1:8" ht="20.25" customHeight="1">
      <c r="A8" s="179" t="s">
        <v>103</v>
      </c>
      <c r="B8" s="179"/>
      <c r="C8" s="179"/>
      <c r="D8" s="179"/>
      <c r="E8" s="179"/>
      <c r="F8" s="179"/>
      <c r="G8" s="179"/>
      <c r="H8" s="179"/>
    </row>
    <row r="9" spans="1:8" ht="15.75">
      <c r="A9" s="178" t="s">
        <v>198</v>
      </c>
      <c r="B9" s="178"/>
      <c r="C9" s="178"/>
      <c r="D9" s="178"/>
      <c r="E9" s="178"/>
      <c r="F9" s="178"/>
      <c r="G9" s="178"/>
      <c r="H9" s="178"/>
    </row>
    <row r="10" ht="12.75">
      <c r="H10" s="1" t="s">
        <v>51</v>
      </c>
    </row>
    <row r="11" spans="1:8" ht="72" customHeight="1">
      <c r="A11" s="10" t="s">
        <v>17</v>
      </c>
      <c r="B11" s="11" t="s">
        <v>18</v>
      </c>
      <c r="C11" s="10" t="s">
        <v>50</v>
      </c>
      <c r="D11" s="10" t="s">
        <v>19</v>
      </c>
      <c r="E11" s="10" t="s">
        <v>52</v>
      </c>
      <c r="F11" s="10" t="s">
        <v>20</v>
      </c>
      <c r="G11" s="10" t="s">
        <v>21</v>
      </c>
      <c r="H11" s="12" t="s">
        <v>72</v>
      </c>
    </row>
    <row r="12" spans="1:8" ht="15.75">
      <c r="A12" s="29">
        <v>1</v>
      </c>
      <c r="B12" s="30" t="s">
        <v>104</v>
      </c>
      <c r="C12" s="31">
        <v>871</v>
      </c>
      <c r="D12" s="32" t="s">
        <v>23</v>
      </c>
      <c r="E12" s="32" t="s">
        <v>23</v>
      </c>
      <c r="F12" s="32" t="s">
        <v>24</v>
      </c>
      <c r="G12" s="32" t="s">
        <v>22</v>
      </c>
      <c r="H12" s="33">
        <f>H170</f>
        <v>17817.1</v>
      </c>
    </row>
    <row r="13" spans="1:8" ht="14.25">
      <c r="A13" s="5"/>
      <c r="B13" s="4" t="s">
        <v>25</v>
      </c>
      <c r="C13" s="5">
        <v>871</v>
      </c>
      <c r="D13" s="2" t="s">
        <v>26</v>
      </c>
      <c r="E13" s="2" t="s">
        <v>23</v>
      </c>
      <c r="F13" s="2" t="s">
        <v>24</v>
      </c>
      <c r="G13" s="43" t="s">
        <v>22</v>
      </c>
      <c r="H13" s="16">
        <f>H14+H18+H33+H39+H43</f>
        <v>5595.7</v>
      </c>
    </row>
    <row r="14" spans="1:8" ht="25.5">
      <c r="A14" s="5"/>
      <c r="B14" s="6" t="s">
        <v>32</v>
      </c>
      <c r="C14" s="5">
        <v>871</v>
      </c>
      <c r="D14" s="2" t="s">
        <v>26</v>
      </c>
      <c r="E14" s="2" t="s">
        <v>33</v>
      </c>
      <c r="F14" s="2" t="s">
        <v>24</v>
      </c>
      <c r="G14" s="2" t="s">
        <v>22</v>
      </c>
      <c r="H14" s="63">
        <f>H15</f>
        <v>634.8</v>
      </c>
    </row>
    <row r="15" spans="1:8" ht="38.25">
      <c r="A15" s="5"/>
      <c r="B15" s="7" t="s">
        <v>28</v>
      </c>
      <c r="C15" s="5">
        <v>871</v>
      </c>
      <c r="D15" s="3" t="s">
        <v>26</v>
      </c>
      <c r="E15" s="3" t="s">
        <v>33</v>
      </c>
      <c r="F15" s="3" t="s">
        <v>29</v>
      </c>
      <c r="G15" s="3" t="s">
        <v>22</v>
      </c>
      <c r="H15" s="34">
        <v>634.8</v>
      </c>
    </row>
    <row r="16" spans="1:8" ht="12.75">
      <c r="A16" s="5"/>
      <c r="B16" s="8" t="s">
        <v>3</v>
      </c>
      <c r="C16" s="5">
        <v>871</v>
      </c>
      <c r="D16" s="3" t="s">
        <v>26</v>
      </c>
      <c r="E16" s="3" t="s">
        <v>33</v>
      </c>
      <c r="F16" s="9" t="s">
        <v>2</v>
      </c>
      <c r="G16" s="3" t="s">
        <v>22</v>
      </c>
      <c r="H16" s="34">
        <f>H17</f>
        <v>524.2</v>
      </c>
    </row>
    <row r="17" spans="1:8" ht="15">
      <c r="A17" s="5"/>
      <c r="B17" s="91" t="s">
        <v>162</v>
      </c>
      <c r="C17" s="5">
        <v>871</v>
      </c>
      <c r="D17" s="3" t="s">
        <v>26</v>
      </c>
      <c r="E17" s="3" t="s">
        <v>33</v>
      </c>
      <c r="F17" s="9" t="s">
        <v>2</v>
      </c>
      <c r="G17" s="44">
        <v>121</v>
      </c>
      <c r="H17" s="34">
        <v>524.2</v>
      </c>
    </row>
    <row r="18" spans="1:8" ht="38.25">
      <c r="A18" s="5"/>
      <c r="B18" s="6" t="s">
        <v>34</v>
      </c>
      <c r="C18" s="5">
        <v>871</v>
      </c>
      <c r="D18" s="2" t="s">
        <v>26</v>
      </c>
      <c r="E18" s="2" t="s">
        <v>35</v>
      </c>
      <c r="F18" s="2" t="s">
        <v>24</v>
      </c>
      <c r="G18" s="43" t="s">
        <v>22</v>
      </c>
      <c r="H18" s="18">
        <f>H19+H27</f>
        <v>2765.8999999999996</v>
      </c>
    </row>
    <row r="19" spans="1:8" ht="38.25">
      <c r="A19" s="5"/>
      <c r="B19" s="6" t="s">
        <v>28</v>
      </c>
      <c r="C19" s="5">
        <v>871</v>
      </c>
      <c r="D19" s="2" t="s">
        <v>26</v>
      </c>
      <c r="E19" s="2" t="s">
        <v>35</v>
      </c>
      <c r="F19" s="2" t="s">
        <v>29</v>
      </c>
      <c r="G19" s="43" t="s">
        <v>22</v>
      </c>
      <c r="H19" s="18">
        <f>H20</f>
        <v>2739.3999999999996</v>
      </c>
    </row>
    <row r="20" spans="1:8" ht="12.75">
      <c r="A20" s="5"/>
      <c r="B20" s="8" t="s">
        <v>30</v>
      </c>
      <c r="C20" s="5">
        <v>871</v>
      </c>
      <c r="D20" s="3" t="s">
        <v>26</v>
      </c>
      <c r="E20" s="3" t="s">
        <v>35</v>
      </c>
      <c r="F20" s="3" t="s">
        <v>31</v>
      </c>
      <c r="G20" s="44" t="s">
        <v>22</v>
      </c>
      <c r="H20" s="19">
        <f>H21+H22+H24+H25+H26+H23</f>
        <v>2739.3999999999996</v>
      </c>
    </row>
    <row r="21" spans="1:8" ht="15">
      <c r="A21" s="5"/>
      <c r="B21" s="91" t="s">
        <v>162</v>
      </c>
      <c r="C21" s="5">
        <v>871</v>
      </c>
      <c r="D21" s="3" t="s">
        <v>26</v>
      </c>
      <c r="E21" s="3" t="s">
        <v>35</v>
      </c>
      <c r="F21" s="3" t="s">
        <v>31</v>
      </c>
      <c r="G21" s="44">
        <v>121</v>
      </c>
      <c r="H21" s="19">
        <v>2230.1</v>
      </c>
    </row>
    <row r="22" spans="1:8" ht="31.5">
      <c r="A22" s="5"/>
      <c r="B22" s="73" t="s">
        <v>163</v>
      </c>
      <c r="C22" s="5">
        <v>871</v>
      </c>
      <c r="D22" s="3" t="s">
        <v>26</v>
      </c>
      <c r="E22" s="3" t="s">
        <v>35</v>
      </c>
      <c r="F22" s="3" t="s">
        <v>31</v>
      </c>
      <c r="G22" s="44">
        <v>242</v>
      </c>
      <c r="H22" s="19">
        <v>81.6</v>
      </c>
    </row>
    <row r="23" spans="1:8" ht="15.75">
      <c r="A23" s="5"/>
      <c r="B23" s="73"/>
      <c r="C23" s="5"/>
      <c r="D23" s="3"/>
      <c r="E23" s="3"/>
      <c r="F23" s="3"/>
      <c r="G23" s="44">
        <v>243</v>
      </c>
      <c r="H23" s="19">
        <v>98.7</v>
      </c>
    </row>
    <row r="24" spans="1:8" ht="31.5">
      <c r="A24" s="5"/>
      <c r="B24" s="73" t="s">
        <v>165</v>
      </c>
      <c r="C24" s="5">
        <v>871</v>
      </c>
      <c r="D24" s="3" t="s">
        <v>26</v>
      </c>
      <c r="E24" s="3" t="s">
        <v>35</v>
      </c>
      <c r="F24" s="3" t="s">
        <v>31</v>
      </c>
      <c r="G24" s="44">
        <v>244</v>
      </c>
      <c r="H24" s="19">
        <v>318</v>
      </c>
    </row>
    <row r="25" spans="1:8" ht="31.5">
      <c r="A25" s="5"/>
      <c r="B25" s="73" t="s">
        <v>166</v>
      </c>
      <c r="C25" s="5">
        <v>871</v>
      </c>
      <c r="D25" s="3" t="s">
        <v>26</v>
      </c>
      <c r="E25" s="3" t="s">
        <v>35</v>
      </c>
      <c r="F25" s="3" t="s">
        <v>31</v>
      </c>
      <c r="G25" s="44">
        <v>851</v>
      </c>
      <c r="H25" s="19"/>
    </row>
    <row r="26" spans="1:8" ht="15.75">
      <c r="A26" s="5"/>
      <c r="B26" s="73" t="s">
        <v>167</v>
      </c>
      <c r="C26" s="5">
        <v>871</v>
      </c>
      <c r="D26" s="3" t="s">
        <v>26</v>
      </c>
      <c r="E26" s="3" t="s">
        <v>35</v>
      </c>
      <c r="F26" s="3" t="s">
        <v>31</v>
      </c>
      <c r="G26" s="44">
        <v>852</v>
      </c>
      <c r="H26" s="19">
        <v>11</v>
      </c>
    </row>
    <row r="27" spans="1:8" ht="12.75">
      <c r="A27" s="5"/>
      <c r="B27" s="92" t="s">
        <v>97</v>
      </c>
      <c r="C27" s="5">
        <v>871</v>
      </c>
      <c r="D27" s="2" t="s">
        <v>26</v>
      </c>
      <c r="E27" s="2" t="s">
        <v>35</v>
      </c>
      <c r="F27" s="2" t="s">
        <v>96</v>
      </c>
      <c r="G27" s="43"/>
      <c r="H27" s="18">
        <f>H28+H31</f>
        <v>26.5</v>
      </c>
    </row>
    <row r="28" spans="1:8" ht="36">
      <c r="A28" s="5"/>
      <c r="B28" s="67" t="s">
        <v>99</v>
      </c>
      <c r="C28" s="5">
        <v>871</v>
      </c>
      <c r="D28" s="3" t="s">
        <v>26</v>
      </c>
      <c r="E28" s="3" t="s">
        <v>35</v>
      </c>
      <c r="F28" s="3" t="s">
        <v>74</v>
      </c>
      <c r="G28" s="44"/>
      <c r="H28" s="19">
        <f>H29</f>
        <v>23.4</v>
      </c>
    </row>
    <row r="29" spans="1:8" ht="36">
      <c r="A29" s="5"/>
      <c r="B29" s="66" t="s">
        <v>170</v>
      </c>
      <c r="C29" s="5">
        <v>871</v>
      </c>
      <c r="D29" s="3" t="s">
        <v>26</v>
      </c>
      <c r="E29" s="3" t="s">
        <v>35</v>
      </c>
      <c r="F29" s="93" t="s">
        <v>74</v>
      </c>
      <c r="G29" s="94" t="s">
        <v>171</v>
      </c>
      <c r="H29" s="19">
        <f>H30</f>
        <v>23.4</v>
      </c>
    </row>
    <row r="30" spans="1:8" ht="24">
      <c r="A30" s="5"/>
      <c r="B30" s="41" t="s">
        <v>73</v>
      </c>
      <c r="C30" s="5">
        <v>871</v>
      </c>
      <c r="D30" s="3" t="s">
        <v>26</v>
      </c>
      <c r="E30" s="3" t="s">
        <v>35</v>
      </c>
      <c r="F30" s="28" t="s">
        <v>75</v>
      </c>
      <c r="G30" s="95" t="s">
        <v>171</v>
      </c>
      <c r="H30" s="19">
        <v>23.4</v>
      </c>
    </row>
    <row r="31" spans="1:8" ht="12.75">
      <c r="A31" s="5"/>
      <c r="B31" s="150" t="s">
        <v>168</v>
      </c>
      <c r="C31" s="5">
        <v>871</v>
      </c>
      <c r="D31" s="151" t="s">
        <v>26</v>
      </c>
      <c r="E31" s="151" t="s">
        <v>35</v>
      </c>
      <c r="F31" s="151" t="s">
        <v>88</v>
      </c>
      <c r="G31" s="152">
        <v>540</v>
      </c>
      <c r="H31" s="19">
        <f>H32</f>
        <v>3.1</v>
      </c>
    </row>
    <row r="32" spans="1:8" ht="24">
      <c r="A32" s="5"/>
      <c r="B32" s="153" t="s">
        <v>214</v>
      </c>
      <c r="C32" s="5">
        <v>871</v>
      </c>
      <c r="D32" s="151" t="s">
        <v>26</v>
      </c>
      <c r="E32" s="151" t="s">
        <v>35</v>
      </c>
      <c r="F32" s="151" t="s">
        <v>215</v>
      </c>
      <c r="G32" s="154" t="s">
        <v>169</v>
      </c>
      <c r="H32" s="19">
        <v>3.1</v>
      </c>
    </row>
    <row r="33" spans="1:8" ht="38.25">
      <c r="A33" s="5"/>
      <c r="B33" s="6" t="s">
        <v>89</v>
      </c>
      <c r="C33" s="5">
        <v>871</v>
      </c>
      <c r="D33" s="2" t="s">
        <v>26</v>
      </c>
      <c r="E33" s="14" t="s">
        <v>90</v>
      </c>
      <c r="F33" s="28"/>
      <c r="G33" s="48"/>
      <c r="H33" s="18">
        <f>H34</f>
        <v>87.7</v>
      </c>
    </row>
    <row r="34" spans="1:8" ht="12.75">
      <c r="A34" s="5"/>
      <c r="B34" s="65" t="s">
        <v>97</v>
      </c>
      <c r="C34" s="5">
        <v>871</v>
      </c>
      <c r="D34" s="3" t="s">
        <v>26</v>
      </c>
      <c r="E34" s="9" t="s">
        <v>90</v>
      </c>
      <c r="F34" s="3" t="s">
        <v>96</v>
      </c>
      <c r="G34" s="48"/>
      <c r="H34" s="18">
        <f>H35</f>
        <v>87.7</v>
      </c>
    </row>
    <row r="35" spans="1:8" ht="48">
      <c r="A35" s="5"/>
      <c r="B35" s="66" t="s">
        <v>98</v>
      </c>
      <c r="C35" s="5">
        <v>871</v>
      </c>
      <c r="D35" s="3" t="s">
        <v>26</v>
      </c>
      <c r="E35" s="9" t="s">
        <v>90</v>
      </c>
      <c r="F35" s="3" t="s">
        <v>88</v>
      </c>
      <c r="G35" s="44"/>
      <c r="H35" s="19">
        <f>H36</f>
        <v>87.7</v>
      </c>
    </row>
    <row r="36" spans="1:8" ht="12.75">
      <c r="A36" s="5"/>
      <c r="B36" s="66" t="s">
        <v>168</v>
      </c>
      <c r="C36" s="5">
        <v>871</v>
      </c>
      <c r="D36" s="3" t="s">
        <v>26</v>
      </c>
      <c r="E36" s="9" t="s">
        <v>90</v>
      </c>
      <c r="F36" s="3" t="s">
        <v>88</v>
      </c>
      <c r="G36" s="44">
        <v>540</v>
      </c>
      <c r="H36" s="19">
        <f>H37+H38</f>
        <v>87.7</v>
      </c>
    </row>
    <row r="37" spans="1:8" ht="12.75">
      <c r="A37" s="5"/>
      <c r="B37" s="21" t="s">
        <v>92</v>
      </c>
      <c r="C37" s="5">
        <v>871</v>
      </c>
      <c r="D37" s="3" t="s">
        <v>26</v>
      </c>
      <c r="E37" s="9" t="s">
        <v>90</v>
      </c>
      <c r="F37" s="28" t="s">
        <v>91</v>
      </c>
      <c r="G37" s="44">
        <v>540</v>
      </c>
      <c r="H37" s="19">
        <v>69.7</v>
      </c>
    </row>
    <row r="38" spans="1:8" ht="12.75">
      <c r="A38" s="5"/>
      <c r="B38" s="21" t="s">
        <v>93</v>
      </c>
      <c r="C38" s="5">
        <v>871</v>
      </c>
      <c r="D38" s="3" t="s">
        <v>26</v>
      </c>
      <c r="E38" s="9" t="s">
        <v>90</v>
      </c>
      <c r="F38" s="28" t="s">
        <v>87</v>
      </c>
      <c r="G38" s="44">
        <v>540</v>
      </c>
      <c r="H38" s="19">
        <v>18</v>
      </c>
    </row>
    <row r="39" spans="1:8" ht="12.75">
      <c r="A39" s="5"/>
      <c r="B39" s="6" t="s">
        <v>4</v>
      </c>
      <c r="C39" s="5">
        <v>871</v>
      </c>
      <c r="D39" s="2" t="s">
        <v>26</v>
      </c>
      <c r="E39" s="2">
        <v>11</v>
      </c>
      <c r="F39" s="2"/>
      <c r="G39" s="43" t="s">
        <v>22</v>
      </c>
      <c r="H39" s="16">
        <f>H40</f>
        <v>0</v>
      </c>
    </row>
    <row r="40" spans="1:8" ht="12.75">
      <c r="A40" s="5"/>
      <c r="B40" s="6" t="s">
        <v>4</v>
      </c>
      <c r="C40" s="5">
        <v>871</v>
      </c>
      <c r="D40" s="2" t="s">
        <v>26</v>
      </c>
      <c r="E40" s="2">
        <v>11</v>
      </c>
      <c r="F40" s="2" t="s">
        <v>6</v>
      </c>
      <c r="G40" s="43"/>
      <c r="H40" s="16">
        <f>H41</f>
        <v>0</v>
      </c>
    </row>
    <row r="41" spans="1:8" ht="12.75">
      <c r="A41" s="5"/>
      <c r="B41" s="7" t="s">
        <v>7</v>
      </c>
      <c r="C41" s="5">
        <v>871</v>
      </c>
      <c r="D41" s="3" t="s">
        <v>26</v>
      </c>
      <c r="E41" s="3">
        <v>11</v>
      </c>
      <c r="F41" s="3" t="s">
        <v>8</v>
      </c>
      <c r="G41" s="44" t="s">
        <v>22</v>
      </c>
      <c r="H41" s="17"/>
    </row>
    <row r="42" spans="1:8" ht="12.75">
      <c r="A42" s="5"/>
      <c r="B42" s="7" t="s">
        <v>173</v>
      </c>
      <c r="C42" s="5">
        <v>871</v>
      </c>
      <c r="D42" s="3" t="s">
        <v>26</v>
      </c>
      <c r="E42" s="3">
        <v>11</v>
      </c>
      <c r="F42" s="3" t="s">
        <v>8</v>
      </c>
      <c r="G42" s="45" t="s">
        <v>174</v>
      </c>
      <c r="H42" s="17"/>
    </row>
    <row r="43" spans="1:8" ht="12.75">
      <c r="A43" s="5"/>
      <c r="B43" s="6" t="s">
        <v>44</v>
      </c>
      <c r="C43" s="5">
        <v>871</v>
      </c>
      <c r="D43" s="2" t="s">
        <v>26</v>
      </c>
      <c r="E43" s="2">
        <v>13</v>
      </c>
      <c r="F43" s="2"/>
      <c r="G43" s="43"/>
      <c r="H43" s="16">
        <f>H44+H47+H52</f>
        <v>2107.3</v>
      </c>
    </row>
    <row r="44" spans="1:8" ht="38.25">
      <c r="A44" s="5"/>
      <c r="B44" s="60" t="s">
        <v>77</v>
      </c>
      <c r="C44" s="5">
        <v>871</v>
      </c>
      <c r="D44" s="2" t="s">
        <v>26</v>
      </c>
      <c r="E44" s="2">
        <v>13</v>
      </c>
      <c r="F44" s="2" t="s">
        <v>45</v>
      </c>
      <c r="G44" s="104"/>
      <c r="H44" s="16">
        <f>H45</f>
        <v>49</v>
      </c>
    </row>
    <row r="45" spans="1:8" ht="24">
      <c r="A45" s="5"/>
      <c r="B45" s="140" t="s">
        <v>76</v>
      </c>
      <c r="C45" s="5">
        <v>871</v>
      </c>
      <c r="D45" s="3" t="s">
        <v>26</v>
      </c>
      <c r="E45" s="3">
        <v>13</v>
      </c>
      <c r="F45" s="3" t="s">
        <v>46</v>
      </c>
      <c r="G45" s="45"/>
      <c r="H45" s="17">
        <v>49</v>
      </c>
    </row>
    <row r="46" spans="1:8" ht="31.5">
      <c r="A46" s="5"/>
      <c r="B46" s="73" t="s">
        <v>165</v>
      </c>
      <c r="C46" s="5">
        <v>871</v>
      </c>
      <c r="D46" s="3" t="s">
        <v>26</v>
      </c>
      <c r="E46" s="3">
        <v>13</v>
      </c>
      <c r="F46" s="3" t="s">
        <v>46</v>
      </c>
      <c r="G46" s="45" t="s">
        <v>175</v>
      </c>
      <c r="H46" s="17">
        <v>49</v>
      </c>
    </row>
    <row r="47" spans="1:8" ht="25.5">
      <c r="A47" s="5"/>
      <c r="B47" s="60" t="s">
        <v>176</v>
      </c>
      <c r="C47" s="5">
        <v>871</v>
      </c>
      <c r="D47" s="2" t="s">
        <v>26</v>
      </c>
      <c r="E47" s="2">
        <v>13</v>
      </c>
      <c r="F47" s="2" t="s">
        <v>177</v>
      </c>
      <c r="G47" s="104"/>
      <c r="H47" s="17">
        <f>H48</f>
        <v>1969.5</v>
      </c>
    </row>
    <row r="48" spans="1:8" ht="12.75">
      <c r="A48" s="5"/>
      <c r="B48" s="7" t="s">
        <v>64</v>
      </c>
      <c r="C48" s="5">
        <v>871</v>
      </c>
      <c r="D48" s="3" t="s">
        <v>26</v>
      </c>
      <c r="E48" s="3">
        <v>13</v>
      </c>
      <c r="F48" s="3" t="s">
        <v>63</v>
      </c>
      <c r="G48" s="45"/>
      <c r="H48" s="17">
        <f>H49+H50</f>
        <v>1969.5</v>
      </c>
    </row>
    <row r="49" spans="1:8" ht="31.5">
      <c r="A49" s="5"/>
      <c r="B49" s="73" t="s">
        <v>165</v>
      </c>
      <c r="C49" s="5">
        <v>871</v>
      </c>
      <c r="D49" s="3" t="s">
        <v>26</v>
      </c>
      <c r="E49" s="3">
        <v>13</v>
      </c>
      <c r="F49" s="3" t="s">
        <v>63</v>
      </c>
      <c r="G49" s="45" t="s">
        <v>175</v>
      </c>
      <c r="H49" s="17">
        <v>316</v>
      </c>
    </row>
    <row r="50" spans="1:8" ht="51">
      <c r="A50" s="5"/>
      <c r="B50" s="129" t="s">
        <v>200</v>
      </c>
      <c r="C50" s="5">
        <v>871</v>
      </c>
      <c r="D50" s="3" t="s">
        <v>26</v>
      </c>
      <c r="E50" s="3">
        <v>13</v>
      </c>
      <c r="F50" s="3" t="s">
        <v>199</v>
      </c>
      <c r="G50" s="45"/>
      <c r="H50" s="17">
        <f>H51</f>
        <v>1653.5</v>
      </c>
    </row>
    <row r="51" spans="1:8" ht="51">
      <c r="A51" s="5"/>
      <c r="B51" s="129" t="s">
        <v>202</v>
      </c>
      <c r="C51" s="5">
        <v>871</v>
      </c>
      <c r="D51" s="3" t="s">
        <v>26</v>
      </c>
      <c r="E51" s="3">
        <v>13</v>
      </c>
      <c r="F51" s="3" t="s">
        <v>199</v>
      </c>
      <c r="G51" s="45" t="s">
        <v>201</v>
      </c>
      <c r="H51" s="17">
        <v>1653.5</v>
      </c>
    </row>
    <row r="52" spans="1:8" ht="12.75">
      <c r="A52" s="5"/>
      <c r="B52" s="96" t="s">
        <v>85</v>
      </c>
      <c r="C52" s="5">
        <v>871</v>
      </c>
      <c r="D52" s="2" t="s">
        <v>26</v>
      </c>
      <c r="E52" s="2">
        <v>13</v>
      </c>
      <c r="F52" s="98" t="s">
        <v>70</v>
      </c>
      <c r="G52" s="99"/>
      <c r="H52" s="100">
        <f>H53</f>
        <v>88.8</v>
      </c>
    </row>
    <row r="53" spans="1:8" ht="31.5">
      <c r="A53" s="5"/>
      <c r="B53" s="73" t="s">
        <v>119</v>
      </c>
      <c r="C53" s="5">
        <v>871</v>
      </c>
      <c r="D53" s="3" t="s">
        <v>26</v>
      </c>
      <c r="E53" s="3">
        <v>13</v>
      </c>
      <c r="F53" s="101" t="s">
        <v>121</v>
      </c>
      <c r="G53" s="102"/>
      <c r="H53" s="103">
        <f>H54</f>
        <v>88.8</v>
      </c>
    </row>
    <row r="54" spans="1:8" ht="31.5">
      <c r="A54" s="5"/>
      <c r="B54" s="73" t="s">
        <v>163</v>
      </c>
      <c r="C54" s="5">
        <v>871</v>
      </c>
      <c r="D54" s="3" t="s">
        <v>26</v>
      </c>
      <c r="E54" s="3">
        <v>13</v>
      </c>
      <c r="F54" s="101" t="s">
        <v>121</v>
      </c>
      <c r="G54" s="126" t="s">
        <v>172</v>
      </c>
      <c r="H54" s="103">
        <v>88.8</v>
      </c>
    </row>
    <row r="55" spans="1:8" ht="14.25">
      <c r="A55" s="5"/>
      <c r="B55" s="4" t="s">
        <v>37</v>
      </c>
      <c r="C55" s="5">
        <v>871</v>
      </c>
      <c r="D55" s="2" t="s">
        <v>33</v>
      </c>
      <c r="E55" s="2" t="s">
        <v>23</v>
      </c>
      <c r="F55" s="2" t="s">
        <v>24</v>
      </c>
      <c r="G55" s="43" t="s">
        <v>22</v>
      </c>
      <c r="H55" s="16">
        <f>H56</f>
        <v>150</v>
      </c>
    </row>
    <row r="56" spans="1:8" ht="12.75">
      <c r="A56" s="5"/>
      <c r="B56" s="15" t="s">
        <v>9</v>
      </c>
      <c r="C56" s="5">
        <v>871</v>
      </c>
      <c r="D56" s="3" t="s">
        <v>33</v>
      </c>
      <c r="E56" s="9" t="s">
        <v>27</v>
      </c>
      <c r="F56" s="3" t="s">
        <v>24</v>
      </c>
      <c r="G56" s="44" t="s">
        <v>22</v>
      </c>
      <c r="H56" s="17">
        <f>H57</f>
        <v>150</v>
      </c>
    </row>
    <row r="57" spans="1:8" ht="12.75">
      <c r="A57" s="5"/>
      <c r="B57" s="15" t="s">
        <v>11</v>
      </c>
      <c r="C57" s="5">
        <v>871</v>
      </c>
      <c r="D57" s="3" t="s">
        <v>33</v>
      </c>
      <c r="E57" s="9" t="s">
        <v>27</v>
      </c>
      <c r="F57" s="3" t="s">
        <v>12</v>
      </c>
      <c r="G57" s="44"/>
      <c r="H57" s="17">
        <f>H58</f>
        <v>150</v>
      </c>
    </row>
    <row r="58" spans="1:8" ht="25.5">
      <c r="A58" s="5"/>
      <c r="B58" s="7" t="s">
        <v>5</v>
      </c>
      <c r="C58" s="5">
        <v>871</v>
      </c>
      <c r="D58" s="3" t="s">
        <v>33</v>
      </c>
      <c r="E58" s="9" t="s">
        <v>27</v>
      </c>
      <c r="F58" s="3" t="s">
        <v>10</v>
      </c>
      <c r="G58" s="44" t="s">
        <v>22</v>
      </c>
      <c r="H58" s="17">
        <f>H59</f>
        <v>150</v>
      </c>
    </row>
    <row r="59" spans="1:8" ht="15">
      <c r="A59" s="5"/>
      <c r="B59" s="91" t="s">
        <v>162</v>
      </c>
      <c r="C59" s="5">
        <v>871</v>
      </c>
      <c r="D59" s="3" t="s">
        <v>33</v>
      </c>
      <c r="E59" s="9" t="s">
        <v>27</v>
      </c>
      <c r="F59" s="3" t="s">
        <v>10</v>
      </c>
      <c r="G59" s="44">
        <v>121</v>
      </c>
      <c r="H59" s="19">
        <v>150</v>
      </c>
    </row>
    <row r="60" spans="1:8" ht="14.25">
      <c r="A60" s="5"/>
      <c r="B60" s="4" t="s">
        <v>84</v>
      </c>
      <c r="C60" s="5">
        <v>871</v>
      </c>
      <c r="D60" s="14" t="s">
        <v>27</v>
      </c>
      <c r="E60" s="2" t="s">
        <v>23</v>
      </c>
      <c r="F60" s="2" t="s">
        <v>24</v>
      </c>
      <c r="G60" s="34"/>
      <c r="H60" s="69">
        <f>H61+H65</f>
        <v>109.3</v>
      </c>
    </row>
    <row r="61" spans="1:8" ht="25.5">
      <c r="A61" s="5"/>
      <c r="B61" s="60" t="s">
        <v>86</v>
      </c>
      <c r="C61" s="5">
        <v>871</v>
      </c>
      <c r="D61" s="61" t="s">
        <v>27</v>
      </c>
      <c r="E61" s="61" t="s">
        <v>67</v>
      </c>
      <c r="F61" s="2"/>
      <c r="G61" s="2"/>
      <c r="H61" s="69">
        <f>H62</f>
        <v>25</v>
      </c>
    </row>
    <row r="62" spans="1:8" ht="12.75">
      <c r="A62" s="5"/>
      <c r="B62" s="65" t="s">
        <v>97</v>
      </c>
      <c r="C62" s="5">
        <v>871</v>
      </c>
      <c r="D62" s="62" t="s">
        <v>27</v>
      </c>
      <c r="E62" s="62" t="s">
        <v>67</v>
      </c>
      <c r="F62" s="3" t="s">
        <v>96</v>
      </c>
      <c r="G62" s="3"/>
      <c r="H62" s="68">
        <f>H63</f>
        <v>25</v>
      </c>
    </row>
    <row r="63" spans="1:8" ht="48">
      <c r="A63" s="5"/>
      <c r="B63" s="66" t="s">
        <v>98</v>
      </c>
      <c r="C63" s="5">
        <v>871</v>
      </c>
      <c r="D63" s="62" t="s">
        <v>27</v>
      </c>
      <c r="E63" s="62" t="s">
        <v>67</v>
      </c>
      <c r="F63" s="3" t="s">
        <v>88</v>
      </c>
      <c r="G63" s="3"/>
      <c r="H63" s="68">
        <f>H64</f>
        <v>25</v>
      </c>
    </row>
    <row r="64" spans="1:8" ht="24">
      <c r="A64" s="5"/>
      <c r="B64" s="41" t="s">
        <v>58</v>
      </c>
      <c r="C64" s="5">
        <v>871</v>
      </c>
      <c r="D64" s="62" t="s">
        <v>27</v>
      </c>
      <c r="E64" s="62" t="s">
        <v>67</v>
      </c>
      <c r="F64" s="28" t="s">
        <v>59</v>
      </c>
      <c r="G64" s="48" t="s">
        <v>169</v>
      </c>
      <c r="H64" s="68">
        <v>25</v>
      </c>
    </row>
    <row r="65" spans="1:8" ht="12.75">
      <c r="A65" s="5"/>
      <c r="B65" s="60" t="s">
        <v>69</v>
      </c>
      <c r="C65" s="5">
        <v>871</v>
      </c>
      <c r="D65" s="61" t="s">
        <v>27</v>
      </c>
      <c r="E65" s="61" t="s">
        <v>66</v>
      </c>
      <c r="F65" s="2"/>
      <c r="G65" s="2"/>
      <c r="H65" s="69">
        <f>H66</f>
        <v>84.3</v>
      </c>
    </row>
    <row r="66" spans="1:8" ht="12.75">
      <c r="A66" s="5"/>
      <c r="B66" s="15" t="s">
        <v>85</v>
      </c>
      <c r="C66" s="5">
        <v>871</v>
      </c>
      <c r="D66" s="9" t="s">
        <v>27</v>
      </c>
      <c r="E66" s="9" t="s">
        <v>66</v>
      </c>
      <c r="F66" s="3" t="s">
        <v>70</v>
      </c>
      <c r="G66" s="34"/>
      <c r="H66" s="68">
        <f>H67</f>
        <v>84.3</v>
      </c>
    </row>
    <row r="67" spans="1:8" ht="47.25">
      <c r="A67" s="5"/>
      <c r="B67" s="72" t="s">
        <v>108</v>
      </c>
      <c r="C67" s="5">
        <v>871</v>
      </c>
      <c r="D67" s="106" t="s">
        <v>27</v>
      </c>
      <c r="E67" s="106" t="s">
        <v>66</v>
      </c>
      <c r="F67" s="70" t="s">
        <v>106</v>
      </c>
      <c r="G67" s="107"/>
      <c r="H67" s="108">
        <f>H68</f>
        <v>84.3</v>
      </c>
    </row>
    <row r="68" spans="1:8" ht="31.5">
      <c r="A68" s="5"/>
      <c r="B68" s="73" t="s">
        <v>165</v>
      </c>
      <c r="C68" s="5">
        <v>871</v>
      </c>
      <c r="D68" s="106" t="s">
        <v>27</v>
      </c>
      <c r="E68" s="106" t="s">
        <v>66</v>
      </c>
      <c r="F68" s="70" t="s">
        <v>106</v>
      </c>
      <c r="G68" s="109">
        <v>244</v>
      </c>
      <c r="H68" s="108">
        <v>84.3</v>
      </c>
    </row>
    <row r="69" spans="1:8" ht="12.75">
      <c r="A69" s="5"/>
      <c r="B69" s="13" t="s">
        <v>94</v>
      </c>
      <c r="C69" s="5">
        <v>871</v>
      </c>
      <c r="D69" s="14" t="s">
        <v>35</v>
      </c>
      <c r="E69" s="14"/>
      <c r="F69" s="2"/>
      <c r="G69" s="64"/>
      <c r="H69" s="69">
        <f>H70+H83</f>
        <v>5207.5</v>
      </c>
    </row>
    <row r="70" spans="1:8" ht="12.75">
      <c r="A70" s="5"/>
      <c r="B70" s="6" t="s">
        <v>95</v>
      </c>
      <c r="C70" s="5">
        <v>871</v>
      </c>
      <c r="D70" s="14" t="s">
        <v>35</v>
      </c>
      <c r="E70" s="14" t="s">
        <v>67</v>
      </c>
      <c r="F70" s="2"/>
      <c r="G70" s="64"/>
      <c r="H70" s="69">
        <f>H71+H77+H79+H81</f>
        <v>5195.1</v>
      </c>
    </row>
    <row r="71" spans="1:8" ht="12.75">
      <c r="A71" s="5"/>
      <c r="B71" s="15" t="s">
        <v>85</v>
      </c>
      <c r="C71" s="5">
        <v>871</v>
      </c>
      <c r="D71" s="9" t="s">
        <v>35</v>
      </c>
      <c r="E71" s="9" t="s">
        <v>67</v>
      </c>
      <c r="F71" s="3" t="s">
        <v>70</v>
      </c>
      <c r="G71" s="110"/>
      <c r="H71" s="69">
        <f>H72+H75</f>
        <v>1956.6999999999998</v>
      </c>
    </row>
    <row r="72" spans="1:8" ht="78.75">
      <c r="A72" s="5"/>
      <c r="B72" s="72" t="s">
        <v>109</v>
      </c>
      <c r="C72" s="5">
        <v>871</v>
      </c>
      <c r="D72" s="9" t="s">
        <v>35</v>
      </c>
      <c r="E72" s="9" t="s">
        <v>67</v>
      </c>
      <c r="F72" s="71" t="s">
        <v>110</v>
      </c>
      <c r="G72" s="110"/>
      <c r="H72" s="69">
        <f>H73+H74</f>
        <v>315.1</v>
      </c>
    </row>
    <row r="73" spans="1:8" ht="15.75">
      <c r="A73" s="5"/>
      <c r="B73" s="73"/>
      <c r="C73" s="5">
        <v>871</v>
      </c>
      <c r="D73" s="9" t="s">
        <v>35</v>
      </c>
      <c r="E73" s="9" t="s">
        <v>67</v>
      </c>
      <c r="F73" s="71" t="s">
        <v>110</v>
      </c>
      <c r="G73" s="44">
        <v>243</v>
      </c>
      <c r="H73" s="68">
        <v>11.1</v>
      </c>
    </row>
    <row r="74" spans="1:8" ht="15.75">
      <c r="A74" s="5"/>
      <c r="B74" s="73"/>
      <c r="C74" s="5">
        <v>871</v>
      </c>
      <c r="D74" s="9" t="s">
        <v>35</v>
      </c>
      <c r="E74" s="9" t="s">
        <v>67</v>
      </c>
      <c r="F74" s="71" t="s">
        <v>233</v>
      </c>
      <c r="G74" s="44">
        <v>244</v>
      </c>
      <c r="H74" s="68">
        <v>304</v>
      </c>
    </row>
    <row r="75" spans="1:8" ht="54.75" customHeight="1">
      <c r="A75" s="5"/>
      <c r="B75" s="73"/>
      <c r="C75" s="5">
        <v>871</v>
      </c>
      <c r="D75" s="9" t="s">
        <v>35</v>
      </c>
      <c r="E75" s="9" t="s">
        <v>67</v>
      </c>
      <c r="F75" s="71" t="s">
        <v>110</v>
      </c>
      <c r="G75" s="44">
        <v>244</v>
      </c>
      <c r="H75" s="68">
        <v>1641.6</v>
      </c>
    </row>
    <row r="76" spans="1:8" ht="31.5">
      <c r="A76" s="5"/>
      <c r="B76" s="73" t="s">
        <v>165</v>
      </c>
      <c r="C76" s="5">
        <v>871</v>
      </c>
      <c r="D76" s="9" t="s">
        <v>35</v>
      </c>
      <c r="E76" s="9" t="s">
        <v>67</v>
      </c>
      <c r="F76" s="71" t="s">
        <v>1</v>
      </c>
      <c r="G76" s="44" t="s">
        <v>175</v>
      </c>
      <c r="H76" s="68"/>
    </row>
    <row r="77" spans="1:8" ht="15.75">
      <c r="A77" s="5"/>
      <c r="B77" s="73"/>
      <c r="C77" s="5">
        <v>871</v>
      </c>
      <c r="D77" s="106" t="s">
        <v>35</v>
      </c>
      <c r="E77" s="106" t="s">
        <v>67</v>
      </c>
      <c r="F77" s="111" t="s">
        <v>229</v>
      </c>
      <c r="G77" s="112">
        <v>244</v>
      </c>
      <c r="H77" s="108">
        <v>770</v>
      </c>
    </row>
    <row r="78" spans="1:8" ht="31.5">
      <c r="A78" s="5"/>
      <c r="B78" s="73" t="s">
        <v>165</v>
      </c>
      <c r="C78" s="5">
        <v>871</v>
      </c>
      <c r="D78" s="9" t="s">
        <v>35</v>
      </c>
      <c r="E78" s="9" t="s">
        <v>67</v>
      </c>
      <c r="F78" s="71" t="s">
        <v>181</v>
      </c>
      <c r="G78" s="44">
        <v>244</v>
      </c>
      <c r="H78" s="68">
        <v>304</v>
      </c>
    </row>
    <row r="79" spans="1:8" ht="31.5">
      <c r="A79" s="5"/>
      <c r="B79" s="73" t="s">
        <v>217</v>
      </c>
      <c r="C79" s="5">
        <v>871</v>
      </c>
      <c r="D79" s="9" t="s">
        <v>35</v>
      </c>
      <c r="E79" s="9" t="s">
        <v>67</v>
      </c>
      <c r="F79" s="71" t="s">
        <v>216</v>
      </c>
      <c r="G79" s="44"/>
      <c r="H79" s="68">
        <f>H80</f>
        <v>1100</v>
      </c>
    </row>
    <row r="80" spans="1:8" ht="31.5">
      <c r="A80" s="5"/>
      <c r="B80" s="73" t="s">
        <v>165</v>
      </c>
      <c r="C80" s="5">
        <v>871</v>
      </c>
      <c r="D80" s="9" t="s">
        <v>35</v>
      </c>
      <c r="E80" s="9" t="s">
        <v>67</v>
      </c>
      <c r="F80" s="71" t="s">
        <v>216</v>
      </c>
      <c r="G80" s="44">
        <v>244</v>
      </c>
      <c r="H80" s="68">
        <v>1100</v>
      </c>
    </row>
    <row r="81" spans="1:8" ht="47.25">
      <c r="A81" s="5"/>
      <c r="B81" s="73" t="s">
        <v>219</v>
      </c>
      <c r="C81" s="5">
        <v>871</v>
      </c>
      <c r="D81" s="9" t="s">
        <v>35</v>
      </c>
      <c r="E81" s="9" t="s">
        <v>67</v>
      </c>
      <c r="F81" s="71" t="s">
        <v>218</v>
      </c>
      <c r="G81" s="44"/>
      <c r="H81" s="68">
        <f>H82</f>
        <v>1368.4</v>
      </c>
    </row>
    <row r="82" spans="1:8" ht="31.5">
      <c r="A82" s="5"/>
      <c r="B82" s="73" t="s">
        <v>165</v>
      </c>
      <c r="C82" s="5">
        <v>871</v>
      </c>
      <c r="D82" s="9" t="s">
        <v>35</v>
      </c>
      <c r="E82" s="9" t="s">
        <v>67</v>
      </c>
      <c r="F82" s="71" t="s">
        <v>218</v>
      </c>
      <c r="G82" s="44">
        <v>244</v>
      </c>
      <c r="H82" s="68">
        <v>1368.4</v>
      </c>
    </row>
    <row r="83" spans="1:8" ht="12.75">
      <c r="A83" s="5"/>
      <c r="B83" s="143" t="s">
        <v>204</v>
      </c>
      <c r="C83" s="145">
        <v>871</v>
      </c>
      <c r="D83" s="144" t="s">
        <v>35</v>
      </c>
      <c r="E83" s="144" t="s">
        <v>205</v>
      </c>
      <c r="F83" s="125"/>
      <c r="G83" s="43"/>
      <c r="H83" s="69">
        <f>H84</f>
        <v>12.4</v>
      </c>
    </row>
    <row r="84" spans="1:8" ht="60">
      <c r="A84" s="5"/>
      <c r="B84" s="66" t="s">
        <v>206</v>
      </c>
      <c r="C84" s="142">
        <v>871</v>
      </c>
      <c r="D84" s="9" t="s">
        <v>35</v>
      </c>
      <c r="E84" s="9" t="s">
        <v>205</v>
      </c>
      <c r="F84" s="71" t="s">
        <v>207</v>
      </c>
      <c r="G84" s="44"/>
      <c r="H84" s="68">
        <f>H85</f>
        <v>12.4</v>
      </c>
    </row>
    <row r="85" spans="1:8" ht="12.75">
      <c r="A85" s="5"/>
      <c r="B85" s="66" t="s">
        <v>168</v>
      </c>
      <c r="C85" s="142">
        <v>871</v>
      </c>
      <c r="D85" s="9" t="s">
        <v>35</v>
      </c>
      <c r="E85" s="9" t="s">
        <v>205</v>
      </c>
      <c r="F85" s="71" t="s">
        <v>207</v>
      </c>
      <c r="G85" s="44">
        <v>540</v>
      </c>
      <c r="H85" s="68">
        <v>12.4</v>
      </c>
    </row>
    <row r="86" spans="1:8" ht="14.25">
      <c r="A86" s="5"/>
      <c r="B86" s="4" t="s">
        <v>38</v>
      </c>
      <c r="C86" s="5">
        <v>871</v>
      </c>
      <c r="D86" s="2" t="s">
        <v>36</v>
      </c>
      <c r="E86" s="2" t="s">
        <v>23</v>
      </c>
      <c r="F86" s="2" t="s">
        <v>24</v>
      </c>
      <c r="G86" s="43" t="s">
        <v>22</v>
      </c>
      <c r="H86" s="113">
        <f>H87+H97+H108+H118</f>
        <v>4314.6</v>
      </c>
    </row>
    <row r="87" spans="1:8" ht="12.75">
      <c r="A87" s="5"/>
      <c r="B87" s="13" t="s">
        <v>39</v>
      </c>
      <c r="C87" s="5">
        <v>871</v>
      </c>
      <c r="D87" s="2" t="s">
        <v>36</v>
      </c>
      <c r="E87" s="2" t="s">
        <v>26</v>
      </c>
      <c r="F87" s="2" t="s">
        <v>24</v>
      </c>
      <c r="G87" s="43" t="s">
        <v>22</v>
      </c>
      <c r="H87" s="16">
        <f>H88+H93</f>
        <v>416.8</v>
      </c>
    </row>
    <row r="88" spans="1:8" ht="12.75">
      <c r="A88" s="5"/>
      <c r="B88" s="15" t="s">
        <v>85</v>
      </c>
      <c r="C88" s="5">
        <v>871</v>
      </c>
      <c r="D88" s="3" t="s">
        <v>36</v>
      </c>
      <c r="E88" s="3" t="s">
        <v>26</v>
      </c>
      <c r="F88" s="9" t="s">
        <v>70</v>
      </c>
      <c r="G88" s="44" t="s">
        <v>22</v>
      </c>
      <c r="H88" s="17">
        <f>H89+H91</f>
        <v>117.3</v>
      </c>
    </row>
    <row r="89" spans="1:8" ht="47.25">
      <c r="A89" s="5"/>
      <c r="B89" s="72" t="s">
        <v>111</v>
      </c>
      <c r="C89" s="5">
        <v>871</v>
      </c>
      <c r="D89" s="70" t="s">
        <v>36</v>
      </c>
      <c r="E89" s="70" t="s">
        <v>26</v>
      </c>
      <c r="F89" s="70" t="s">
        <v>113</v>
      </c>
      <c r="G89" s="107"/>
      <c r="H89" s="108">
        <f>H90</f>
        <v>117.3</v>
      </c>
    </row>
    <row r="90" spans="1:8" ht="31.5">
      <c r="A90" s="5"/>
      <c r="B90" s="73" t="s">
        <v>164</v>
      </c>
      <c r="C90" s="5">
        <v>871</v>
      </c>
      <c r="D90" s="70" t="s">
        <v>36</v>
      </c>
      <c r="E90" s="70" t="s">
        <v>26</v>
      </c>
      <c r="F90" s="70" t="s">
        <v>113</v>
      </c>
      <c r="G90" s="109">
        <v>243</v>
      </c>
      <c r="H90" s="108">
        <v>117.3</v>
      </c>
    </row>
    <row r="91" spans="1:8" ht="63">
      <c r="A91" s="5"/>
      <c r="B91" s="73" t="s">
        <v>189</v>
      </c>
      <c r="C91" s="5">
        <v>871</v>
      </c>
      <c r="D91" s="70" t="s">
        <v>36</v>
      </c>
      <c r="E91" s="70" t="s">
        <v>26</v>
      </c>
      <c r="F91" s="70" t="s">
        <v>115</v>
      </c>
      <c r="G91" s="107"/>
      <c r="H91" s="108"/>
    </row>
    <row r="92" spans="1:8" ht="31.5">
      <c r="A92" s="5"/>
      <c r="B92" s="73" t="s">
        <v>165</v>
      </c>
      <c r="C92" s="5">
        <v>871</v>
      </c>
      <c r="D92" s="70" t="s">
        <v>36</v>
      </c>
      <c r="E92" s="70" t="s">
        <v>26</v>
      </c>
      <c r="F92" s="70" t="s">
        <v>115</v>
      </c>
      <c r="G92" s="109">
        <v>244</v>
      </c>
      <c r="H92" s="108"/>
    </row>
    <row r="93" spans="1:8" ht="38.25">
      <c r="A93" s="5"/>
      <c r="B93" s="129" t="s">
        <v>190</v>
      </c>
      <c r="C93" s="5">
        <v>871</v>
      </c>
      <c r="D93" s="70" t="s">
        <v>36</v>
      </c>
      <c r="E93" s="70" t="s">
        <v>26</v>
      </c>
      <c r="F93" s="70" t="s">
        <v>191</v>
      </c>
      <c r="G93" s="109"/>
      <c r="H93" s="108">
        <f>H94+H95</f>
        <v>299.5</v>
      </c>
    </row>
    <row r="94" spans="1:8" ht="38.25">
      <c r="A94" s="5"/>
      <c r="B94" s="6" t="s">
        <v>192</v>
      </c>
      <c r="C94" s="5">
        <v>871</v>
      </c>
      <c r="D94" s="70" t="s">
        <v>36</v>
      </c>
      <c r="E94" s="70" t="s">
        <v>26</v>
      </c>
      <c r="F94" s="70" t="s">
        <v>193</v>
      </c>
      <c r="G94" s="109">
        <v>456</v>
      </c>
      <c r="H94" s="108"/>
    </row>
    <row r="95" spans="1:8" ht="25.5">
      <c r="A95" s="5"/>
      <c r="B95" s="7" t="s">
        <v>211</v>
      </c>
      <c r="C95" s="5">
        <v>871</v>
      </c>
      <c r="D95" s="70" t="s">
        <v>36</v>
      </c>
      <c r="E95" s="70" t="s">
        <v>26</v>
      </c>
      <c r="F95" s="70" t="s">
        <v>212</v>
      </c>
      <c r="G95" s="109"/>
      <c r="H95" s="17">
        <f>H96</f>
        <v>299.5</v>
      </c>
    </row>
    <row r="96" spans="1:8" ht="12.75">
      <c r="A96" s="5"/>
      <c r="B96" s="66" t="s">
        <v>168</v>
      </c>
      <c r="C96" s="5">
        <v>871</v>
      </c>
      <c r="D96" s="146" t="s">
        <v>36</v>
      </c>
      <c r="E96" s="146" t="s">
        <v>26</v>
      </c>
      <c r="F96" s="146" t="s">
        <v>212</v>
      </c>
      <c r="G96" s="147">
        <v>540</v>
      </c>
      <c r="H96" s="17">
        <v>299.5</v>
      </c>
    </row>
    <row r="97" spans="1:8" ht="12.75">
      <c r="A97" s="5"/>
      <c r="B97" s="6" t="s">
        <v>15</v>
      </c>
      <c r="C97" s="155">
        <v>871</v>
      </c>
      <c r="D97" s="2" t="s">
        <v>36</v>
      </c>
      <c r="E97" s="14" t="s">
        <v>33</v>
      </c>
      <c r="F97" s="2"/>
      <c r="G97" s="43"/>
      <c r="H97" s="16">
        <f>H102+H98+H100+H107</f>
        <v>1694.3999999999999</v>
      </c>
    </row>
    <row r="98" spans="1:8" ht="12.75">
      <c r="A98" s="5"/>
      <c r="B98" s="7" t="s">
        <v>221</v>
      </c>
      <c r="C98" s="5">
        <v>871</v>
      </c>
      <c r="D98" s="3" t="s">
        <v>36</v>
      </c>
      <c r="E98" s="9" t="s">
        <v>33</v>
      </c>
      <c r="F98" s="3" t="s">
        <v>220</v>
      </c>
      <c r="G98" s="44"/>
      <c r="H98" s="17">
        <f>H99</f>
        <v>2.6</v>
      </c>
    </row>
    <row r="99" spans="1:8" ht="25.5">
      <c r="A99" s="5"/>
      <c r="B99" s="7" t="s">
        <v>165</v>
      </c>
      <c r="C99" s="5">
        <v>871</v>
      </c>
      <c r="D99" s="3" t="s">
        <v>36</v>
      </c>
      <c r="E99" s="9" t="s">
        <v>33</v>
      </c>
      <c r="F99" s="3" t="s">
        <v>220</v>
      </c>
      <c r="G99" s="44">
        <v>244</v>
      </c>
      <c r="H99" s="17">
        <v>2.6</v>
      </c>
    </row>
    <row r="100" spans="1:8" ht="25.5">
      <c r="A100" s="5"/>
      <c r="B100" s="7" t="s">
        <v>222</v>
      </c>
      <c r="C100" s="5">
        <v>871</v>
      </c>
      <c r="D100" s="3" t="s">
        <v>36</v>
      </c>
      <c r="E100" s="9" t="s">
        <v>33</v>
      </c>
      <c r="F100" s="3" t="s">
        <v>223</v>
      </c>
      <c r="G100" s="44"/>
      <c r="H100" s="17">
        <f>H101</f>
        <v>1105.1</v>
      </c>
    </row>
    <row r="101" spans="1:8" ht="25.5">
      <c r="A101" s="5"/>
      <c r="B101" s="7" t="s">
        <v>165</v>
      </c>
      <c r="C101" s="5">
        <v>871</v>
      </c>
      <c r="D101" s="3" t="s">
        <v>36</v>
      </c>
      <c r="E101" s="9" t="s">
        <v>33</v>
      </c>
      <c r="F101" s="3" t="s">
        <v>223</v>
      </c>
      <c r="G101" s="44">
        <v>244</v>
      </c>
      <c r="H101" s="17">
        <v>1105.1</v>
      </c>
    </row>
    <row r="102" spans="1:8" ht="12.75">
      <c r="A102" s="5"/>
      <c r="B102" s="7" t="s">
        <v>182</v>
      </c>
      <c r="C102" s="5">
        <v>871</v>
      </c>
      <c r="D102" s="3" t="s">
        <v>36</v>
      </c>
      <c r="E102" s="9" t="s">
        <v>33</v>
      </c>
      <c r="F102" s="3" t="s">
        <v>70</v>
      </c>
      <c r="G102" s="3"/>
      <c r="H102" s="20">
        <f>H103+H105</f>
        <v>326.7</v>
      </c>
    </row>
    <row r="103" spans="1:8" ht="63">
      <c r="A103" s="5"/>
      <c r="B103" s="72" t="s">
        <v>116</v>
      </c>
      <c r="C103" s="5">
        <v>871</v>
      </c>
      <c r="D103" s="70" t="s">
        <v>36</v>
      </c>
      <c r="E103" s="106" t="s">
        <v>33</v>
      </c>
      <c r="F103" s="70" t="s">
        <v>117</v>
      </c>
      <c r="G103" s="106"/>
      <c r="H103" s="114">
        <f>H104</f>
        <v>11.7</v>
      </c>
    </row>
    <row r="104" spans="1:8" ht="31.5">
      <c r="A104" s="5"/>
      <c r="B104" s="73" t="s">
        <v>165</v>
      </c>
      <c r="C104" s="5">
        <v>871</v>
      </c>
      <c r="D104" s="70" t="s">
        <v>36</v>
      </c>
      <c r="E104" s="106" t="s">
        <v>33</v>
      </c>
      <c r="F104" s="70" t="s">
        <v>117</v>
      </c>
      <c r="G104" s="109">
        <v>244</v>
      </c>
      <c r="H104" s="114">
        <v>11.7</v>
      </c>
    </row>
    <row r="105" spans="1:8" ht="47.25">
      <c r="A105" s="5"/>
      <c r="B105" s="73" t="s">
        <v>203</v>
      </c>
      <c r="C105" s="5">
        <v>871</v>
      </c>
      <c r="D105" s="3" t="s">
        <v>36</v>
      </c>
      <c r="E105" s="3" t="s">
        <v>27</v>
      </c>
      <c r="F105" s="70" t="s">
        <v>126</v>
      </c>
      <c r="G105" s="109"/>
      <c r="H105" s="114">
        <f>H106</f>
        <v>315</v>
      </c>
    </row>
    <row r="106" spans="1:8" ht="31.5">
      <c r="A106" s="5"/>
      <c r="B106" s="73" t="s">
        <v>165</v>
      </c>
      <c r="C106" s="5">
        <v>871</v>
      </c>
      <c r="D106" s="3" t="s">
        <v>36</v>
      </c>
      <c r="E106" s="3" t="s">
        <v>27</v>
      </c>
      <c r="F106" s="70" t="s">
        <v>126</v>
      </c>
      <c r="G106" s="109">
        <v>244</v>
      </c>
      <c r="H106" s="114">
        <v>315</v>
      </c>
    </row>
    <row r="107" spans="1:8" ht="15.75">
      <c r="A107" s="5"/>
      <c r="B107" s="73"/>
      <c r="C107" s="5">
        <v>871</v>
      </c>
      <c r="D107" s="3">
        <v>5</v>
      </c>
      <c r="E107" s="3">
        <v>2</v>
      </c>
      <c r="F107" s="70">
        <v>7951200</v>
      </c>
      <c r="G107" s="109">
        <v>452</v>
      </c>
      <c r="H107" s="114">
        <v>260</v>
      </c>
    </row>
    <row r="108" spans="1:8" ht="12.75">
      <c r="A108" s="5"/>
      <c r="B108" s="13" t="s">
        <v>16</v>
      </c>
      <c r="C108" s="5">
        <v>871</v>
      </c>
      <c r="D108" s="2" t="s">
        <v>36</v>
      </c>
      <c r="E108" s="2" t="s">
        <v>27</v>
      </c>
      <c r="F108" s="2" t="s">
        <v>24</v>
      </c>
      <c r="G108" s="43" t="s">
        <v>22</v>
      </c>
      <c r="H108" s="16">
        <f>H109</f>
        <v>1599.6000000000001</v>
      </c>
    </row>
    <row r="109" spans="1:8" ht="12.75">
      <c r="A109" s="5"/>
      <c r="B109" s="15" t="s">
        <v>85</v>
      </c>
      <c r="C109" s="5">
        <v>871</v>
      </c>
      <c r="D109" s="3" t="s">
        <v>36</v>
      </c>
      <c r="E109" s="3" t="s">
        <v>27</v>
      </c>
      <c r="F109" s="3" t="s">
        <v>70</v>
      </c>
      <c r="G109" s="44" t="s">
        <v>22</v>
      </c>
      <c r="H109" s="17">
        <f>H110+H112+H114+H116</f>
        <v>1599.6000000000001</v>
      </c>
    </row>
    <row r="110" spans="1:8" ht="47.25">
      <c r="A110" s="5"/>
      <c r="B110" s="72" t="s">
        <v>107</v>
      </c>
      <c r="C110" s="5">
        <v>871</v>
      </c>
      <c r="D110" s="3" t="s">
        <v>36</v>
      </c>
      <c r="E110" s="3" t="s">
        <v>27</v>
      </c>
      <c r="F110" s="111" t="s">
        <v>105</v>
      </c>
      <c r="G110" s="112"/>
      <c r="H110" s="115">
        <f>H111</f>
        <v>1069.7</v>
      </c>
    </row>
    <row r="111" spans="1:8" ht="31.5">
      <c r="A111" s="5"/>
      <c r="B111" s="73" t="s">
        <v>165</v>
      </c>
      <c r="C111" s="5">
        <v>871</v>
      </c>
      <c r="D111" s="3" t="s">
        <v>36</v>
      </c>
      <c r="E111" s="3" t="s">
        <v>27</v>
      </c>
      <c r="F111" s="111" t="s">
        <v>105</v>
      </c>
      <c r="G111" s="109">
        <v>244</v>
      </c>
      <c r="H111" s="108">
        <f>Прил7!F117</f>
        <v>1069.7</v>
      </c>
    </row>
    <row r="112" spans="1:8" ht="47.25">
      <c r="A112" s="5"/>
      <c r="B112" s="73" t="s">
        <v>125</v>
      </c>
      <c r="C112" s="5">
        <v>871</v>
      </c>
      <c r="D112" s="3" t="s">
        <v>36</v>
      </c>
      <c r="E112" s="3" t="s">
        <v>27</v>
      </c>
      <c r="F112" s="70" t="s">
        <v>118</v>
      </c>
      <c r="G112" s="109"/>
      <c r="H112" s="114">
        <f>H113</f>
        <v>0</v>
      </c>
    </row>
    <row r="113" spans="1:8" ht="31.5">
      <c r="A113" s="5"/>
      <c r="B113" s="73" t="s">
        <v>165</v>
      </c>
      <c r="C113" s="5">
        <v>871</v>
      </c>
      <c r="D113" s="3" t="s">
        <v>36</v>
      </c>
      <c r="E113" s="3" t="s">
        <v>27</v>
      </c>
      <c r="F113" s="70" t="s">
        <v>118</v>
      </c>
      <c r="G113" s="109">
        <v>244</v>
      </c>
      <c r="H113" s="114"/>
    </row>
    <row r="114" spans="1:8" ht="63">
      <c r="A114" s="5"/>
      <c r="B114" s="73" t="s">
        <v>123</v>
      </c>
      <c r="C114" s="5">
        <v>871</v>
      </c>
      <c r="D114" s="3" t="s">
        <v>36</v>
      </c>
      <c r="E114" s="3" t="s">
        <v>27</v>
      </c>
      <c r="F114" s="70" t="s">
        <v>124</v>
      </c>
      <c r="G114" s="109"/>
      <c r="H114" s="114">
        <f>H115</f>
        <v>332.7</v>
      </c>
    </row>
    <row r="115" spans="1:8" ht="31.5">
      <c r="A115" s="5"/>
      <c r="B115" s="73" t="s">
        <v>165</v>
      </c>
      <c r="C115" s="5">
        <v>871</v>
      </c>
      <c r="D115" s="3" t="s">
        <v>36</v>
      </c>
      <c r="E115" s="3" t="s">
        <v>27</v>
      </c>
      <c r="F115" s="70" t="s">
        <v>124</v>
      </c>
      <c r="G115" s="109">
        <v>244</v>
      </c>
      <c r="H115" s="114">
        <v>332.7</v>
      </c>
    </row>
    <row r="116" spans="1:8" ht="78.75">
      <c r="A116" s="5"/>
      <c r="B116" s="73" t="s">
        <v>120</v>
      </c>
      <c r="C116" s="5">
        <v>871</v>
      </c>
      <c r="D116" s="3" t="s">
        <v>36</v>
      </c>
      <c r="E116" s="3" t="s">
        <v>27</v>
      </c>
      <c r="F116" s="71" t="s">
        <v>122</v>
      </c>
      <c r="G116" s="109"/>
      <c r="H116" s="114">
        <f>H117</f>
        <v>197.2</v>
      </c>
    </row>
    <row r="117" spans="1:8" ht="31.5">
      <c r="A117" s="5"/>
      <c r="B117" s="73" t="s">
        <v>165</v>
      </c>
      <c r="C117" s="5">
        <v>871</v>
      </c>
      <c r="D117" s="3" t="s">
        <v>36</v>
      </c>
      <c r="E117" s="3" t="s">
        <v>27</v>
      </c>
      <c r="F117" s="71" t="s">
        <v>122</v>
      </c>
      <c r="G117" s="109">
        <v>244</v>
      </c>
      <c r="H117" s="114">
        <v>197.2</v>
      </c>
    </row>
    <row r="118" spans="1:8" ht="25.5">
      <c r="A118" s="5"/>
      <c r="B118" s="13" t="s">
        <v>194</v>
      </c>
      <c r="C118" s="5">
        <v>871</v>
      </c>
      <c r="D118" s="2" t="s">
        <v>36</v>
      </c>
      <c r="E118" s="2" t="s">
        <v>36</v>
      </c>
      <c r="F118" s="2"/>
      <c r="G118" s="43"/>
      <c r="H118" s="16">
        <f>H119</f>
        <v>603.8000000000001</v>
      </c>
    </row>
    <row r="119" spans="1:8" ht="31.5">
      <c r="A119" s="5"/>
      <c r="B119" s="73" t="s">
        <v>48</v>
      </c>
      <c r="C119" s="5">
        <v>871</v>
      </c>
      <c r="D119" s="9" t="s">
        <v>36</v>
      </c>
      <c r="E119" s="9" t="s">
        <v>36</v>
      </c>
      <c r="F119" s="71" t="s">
        <v>195</v>
      </c>
      <c r="G119" s="109"/>
      <c r="H119" s="114">
        <f>SUM(H120:H123)</f>
        <v>603.8000000000001</v>
      </c>
    </row>
    <row r="120" spans="1:8" ht="15">
      <c r="A120" s="5"/>
      <c r="B120" s="91" t="s">
        <v>162</v>
      </c>
      <c r="C120" s="5">
        <v>871</v>
      </c>
      <c r="D120" s="9" t="s">
        <v>36</v>
      </c>
      <c r="E120" s="9" t="s">
        <v>36</v>
      </c>
      <c r="F120" s="71" t="s">
        <v>195</v>
      </c>
      <c r="G120" s="44">
        <v>111</v>
      </c>
      <c r="H120" s="114">
        <v>566.3</v>
      </c>
    </row>
    <row r="121" spans="1:8" ht="31.5">
      <c r="A121" s="5"/>
      <c r="B121" s="73" t="s">
        <v>163</v>
      </c>
      <c r="C121" s="5">
        <v>871</v>
      </c>
      <c r="D121" s="9" t="s">
        <v>36</v>
      </c>
      <c r="E121" s="9" t="s">
        <v>36</v>
      </c>
      <c r="F121" s="71" t="s">
        <v>195</v>
      </c>
      <c r="G121" s="44">
        <v>242</v>
      </c>
      <c r="H121" s="114">
        <v>32.2</v>
      </c>
    </row>
    <row r="122" spans="1:8" ht="31.5">
      <c r="A122" s="5"/>
      <c r="B122" s="73" t="s">
        <v>165</v>
      </c>
      <c r="C122" s="5">
        <v>871</v>
      </c>
      <c r="D122" s="9" t="s">
        <v>36</v>
      </c>
      <c r="E122" s="9" t="s">
        <v>36</v>
      </c>
      <c r="F122" s="71" t="s">
        <v>195</v>
      </c>
      <c r="G122" s="44">
        <v>244</v>
      </c>
      <c r="H122" s="114">
        <v>5.2</v>
      </c>
    </row>
    <row r="123" spans="1:8" ht="31.5">
      <c r="A123" s="5"/>
      <c r="B123" s="73" t="s">
        <v>166</v>
      </c>
      <c r="C123" s="5">
        <v>871</v>
      </c>
      <c r="D123" s="9" t="s">
        <v>36</v>
      </c>
      <c r="E123" s="9" t="s">
        <v>36</v>
      </c>
      <c r="F123" s="71" t="s">
        <v>195</v>
      </c>
      <c r="G123" s="44">
        <v>852</v>
      </c>
      <c r="H123" s="114">
        <v>0.1</v>
      </c>
    </row>
    <row r="124" spans="1:8" ht="14.25">
      <c r="A124" s="5"/>
      <c r="B124" s="4" t="s">
        <v>100</v>
      </c>
      <c r="C124" s="5">
        <v>871</v>
      </c>
      <c r="D124" s="25" t="s">
        <v>40</v>
      </c>
      <c r="E124" s="25"/>
      <c r="F124" s="24"/>
      <c r="G124" s="24"/>
      <c r="H124" s="52">
        <f>H125</f>
        <v>14.3</v>
      </c>
    </row>
    <row r="125" spans="1:8" ht="25.5">
      <c r="A125" s="5"/>
      <c r="B125" s="141" t="s">
        <v>82</v>
      </c>
      <c r="C125" s="5">
        <v>871</v>
      </c>
      <c r="D125" s="14" t="s">
        <v>40</v>
      </c>
      <c r="E125" s="14" t="s">
        <v>36</v>
      </c>
      <c r="F125" s="2"/>
      <c r="G125" s="43"/>
      <c r="H125" s="16">
        <f>H126</f>
        <v>14.3</v>
      </c>
    </row>
    <row r="126" spans="1:8" ht="12.75">
      <c r="A126" s="5"/>
      <c r="B126" s="15" t="s">
        <v>81</v>
      </c>
      <c r="C126" s="5">
        <v>871</v>
      </c>
      <c r="D126" s="22" t="s">
        <v>13</v>
      </c>
      <c r="E126" s="22" t="s">
        <v>36</v>
      </c>
      <c r="F126" s="23" t="s">
        <v>79</v>
      </c>
      <c r="G126" s="43"/>
      <c r="H126" s="16">
        <f>H127</f>
        <v>14.3</v>
      </c>
    </row>
    <row r="127" spans="1:8" ht="12.75">
      <c r="A127" s="5"/>
      <c r="B127" s="57" t="s">
        <v>80</v>
      </c>
      <c r="C127" s="5">
        <v>871</v>
      </c>
      <c r="D127" s="22" t="s">
        <v>13</v>
      </c>
      <c r="E127" s="22" t="s">
        <v>36</v>
      </c>
      <c r="F127" s="23" t="s">
        <v>78</v>
      </c>
      <c r="G127" s="46"/>
      <c r="H127" s="17">
        <v>14.3</v>
      </c>
    </row>
    <row r="128" spans="1:8" ht="31.5">
      <c r="A128" s="5"/>
      <c r="B128" s="73" t="s">
        <v>165</v>
      </c>
      <c r="C128" s="5">
        <v>871</v>
      </c>
      <c r="D128" s="22" t="s">
        <v>13</v>
      </c>
      <c r="E128" s="22" t="s">
        <v>36</v>
      </c>
      <c r="F128" s="23" t="s">
        <v>78</v>
      </c>
      <c r="G128" s="45" t="s">
        <v>175</v>
      </c>
      <c r="H128" s="17">
        <v>60</v>
      </c>
    </row>
    <row r="129" spans="1:8" ht="14.25">
      <c r="A129" s="5"/>
      <c r="B129" s="4" t="s">
        <v>183</v>
      </c>
      <c r="C129" s="5">
        <v>871</v>
      </c>
      <c r="D129" s="25" t="s">
        <v>41</v>
      </c>
      <c r="E129" s="25"/>
      <c r="F129" s="24"/>
      <c r="G129" s="47"/>
      <c r="H129" s="16">
        <f>H130+H161</f>
        <v>2425.7</v>
      </c>
    </row>
    <row r="130" spans="1:8" ht="12.75">
      <c r="A130" s="5"/>
      <c r="B130" s="6" t="s">
        <v>42</v>
      </c>
      <c r="C130" s="5">
        <v>871</v>
      </c>
      <c r="D130" s="2" t="s">
        <v>41</v>
      </c>
      <c r="E130" s="2" t="s">
        <v>26</v>
      </c>
      <c r="F130" s="2" t="s">
        <v>24</v>
      </c>
      <c r="G130" s="43" t="s">
        <v>22</v>
      </c>
      <c r="H130" s="16">
        <f>H131+H137+H140+H142+H144+H153+H157+H159+H151</f>
        <v>2415.7</v>
      </c>
    </row>
    <row r="131" spans="1:8" ht="25.5">
      <c r="A131" s="5"/>
      <c r="B131" s="6" t="s">
        <v>43</v>
      </c>
      <c r="C131" s="5">
        <v>871</v>
      </c>
      <c r="D131" s="2" t="s">
        <v>41</v>
      </c>
      <c r="E131" s="2" t="s">
        <v>26</v>
      </c>
      <c r="F131" s="2" t="s">
        <v>14</v>
      </c>
      <c r="G131" s="43"/>
      <c r="H131" s="16">
        <f>H132</f>
        <v>1514.1000000000001</v>
      </c>
    </row>
    <row r="132" spans="1:8" ht="12.75">
      <c r="A132" s="5"/>
      <c r="B132" s="7" t="s">
        <v>48</v>
      </c>
      <c r="C132" s="5">
        <v>871</v>
      </c>
      <c r="D132" s="3" t="s">
        <v>41</v>
      </c>
      <c r="E132" s="3" t="s">
        <v>26</v>
      </c>
      <c r="F132" s="3" t="s">
        <v>47</v>
      </c>
      <c r="G132" s="44"/>
      <c r="H132" s="17">
        <f>H133+H134+H135+H136</f>
        <v>1514.1000000000001</v>
      </c>
    </row>
    <row r="133" spans="1:8" ht="15.75">
      <c r="A133" s="5"/>
      <c r="B133" s="73" t="s">
        <v>162</v>
      </c>
      <c r="C133" s="5">
        <v>871</v>
      </c>
      <c r="D133" s="3" t="s">
        <v>41</v>
      </c>
      <c r="E133" s="3" t="s">
        <v>26</v>
      </c>
      <c r="F133" s="3" t="s">
        <v>47</v>
      </c>
      <c r="G133" s="45" t="s">
        <v>184</v>
      </c>
      <c r="H133" s="17">
        <v>1108.7</v>
      </c>
    </row>
    <row r="134" spans="1:8" ht="31.5">
      <c r="A134" s="5"/>
      <c r="B134" s="73" t="s">
        <v>163</v>
      </c>
      <c r="C134" s="5">
        <v>871</v>
      </c>
      <c r="D134" s="3" t="s">
        <v>41</v>
      </c>
      <c r="E134" s="3" t="s">
        <v>26</v>
      </c>
      <c r="F134" s="3" t="s">
        <v>47</v>
      </c>
      <c r="G134" s="44">
        <v>242</v>
      </c>
      <c r="H134" s="17">
        <v>11.9</v>
      </c>
    </row>
    <row r="135" spans="1:8" ht="31.5">
      <c r="A135" s="5"/>
      <c r="B135" s="73" t="s">
        <v>165</v>
      </c>
      <c r="C135" s="5">
        <v>871</v>
      </c>
      <c r="D135" s="3" t="s">
        <v>41</v>
      </c>
      <c r="E135" s="3" t="s">
        <v>26</v>
      </c>
      <c r="F135" s="3" t="s">
        <v>47</v>
      </c>
      <c r="G135" s="44">
        <v>244</v>
      </c>
      <c r="H135" s="17">
        <v>393.2</v>
      </c>
    </row>
    <row r="136" spans="1:8" ht="31.5">
      <c r="A136" s="5"/>
      <c r="B136" s="73" t="s">
        <v>166</v>
      </c>
      <c r="C136" s="5">
        <v>871</v>
      </c>
      <c r="D136" s="3" t="s">
        <v>41</v>
      </c>
      <c r="E136" s="3" t="s">
        <v>26</v>
      </c>
      <c r="F136" s="3" t="s">
        <v>47</v>
      </c>
      <c r="G136" s="44">
        <v>852</v>
      </c>
      <c r="H136" s="19">
        <v>0.3</v>
      </c>
    </row>
    <row r="137" spans="1:8" ht="38.25">
      <c r="A137" s="5"/>
      <c r="B137" s="123" t="s">
        <v>49</v>
      </c>
      <c r="C137" s="5">
        <v>871</v>
      </c>
      <c r="D137" s="6" t="s">
        <v>41</v>
      </c>
      <c r="E137" s="6" t="s">
        <v>26</v>
      </c>
      <c r="F137" s="6" t="s">
        <v>208</v>
      </c>
      <c r="G137" s="132"/>
      <c r="H137" s="133">
        <f>H138</f>
        <v>20.3</v>
      </c>
    </row>
    <row r="138" spans="1:8" ht="15.75">
      <c r="A138" s="5"/>
      <c r="B138" s="73" t="s">
        <v>162</v>
      </c>
      <c r="C138" s="5">
        <v>871</v>
      </c>
      <c r="D138" s="70" t="s">
        <v>41</v>
      </c>
      <c r="E138" s="70" t="s">
        <v>26</v>
      </c>
      <c r="F138" s="70" t="s">
        <v>208</v>
      </c>
      <c r="G138" s="116" t="s">
        <v>184</v>
      </c>
      <c r="H138" s="114">
        <v>20.3</v>
      </c>
    </row>
    <row r="139" spans="1:8" ht="12.75">
      <c r="A139" s="5"/>
      <c r="B139" s="15" t="s">
        <v>85</v>
      </c>
      <c r="C139" s="5">
        <v>871</v>
      </c>
      <c r="D139" s="70" t="s">
        <v>41</v>
      </c>
      <c r="E139" s="70" t="s">
        <v>26</v>
      </c>
      <c r="F139" s="3" t="s">
        <v>70</v>
      </c>
      <c r="G139" s="106"/>
      <c r="H139" s="114"/>
    </row>
    <row r="140" spans="1:8" ht="42.75">
      <c r="A140" s="5"/>
      <c r="B140" s="127" t="s">
        <v>108</v>
      </c>
      <c r="C140" s="5">
        <v>871</v>
      </c>
      <c r="D140" s="97" t="s">
        <v>41</v>
      </c>
      <c r="E140" s="97" t="s">
        <v>26</v>
      </c>
      <c r="F140" s="128" t="s">
        <v>106</v>
      </c>
      <c r="G140" s="137"/>
      <c r="H140" s="138">
        <f>H141</f>
        <v>0</v>
      </c>
    </row>
    <row r="141" spans="1:8" ht="31.5">
      <c r="A141" s="5"/>
      <c r="B141" s="73" t="s">
        <v>165</v>
      </c>
      <c r="C141" s="5">
        <v>871</v>
      </c>
      <c r="D141" s="70" t="s">
        <v>41</v>
      </c>
      <c r="E141" s="70" t="s">
        <v>26</v>
      </c>
      <c r="F141" s="135" t="s">
        <v>106</v>
      </c>
      <c r="G141" s="106" t="s">
        <v>175</v>
      </c>
      <c r="H141" s="114"/>
    </row>
    <row r="142" spans="1:8" ht="57">
      <c r="A142" s="5"/>
      <c r="B142" s="131" t="s">
        <v>125</v>
      </c>
      <c r="C142" s="5">
        <v>871</v>
      </c>
      <c r="D142" s="97" t="s">
        <v>41</v>
      </c>
      <c r="E142" s="97" t="s">
        <v>26</v>
      </c>
      <c r="F142" s="128" t="s">
        <v>118</v>
      </c>
      <c r="G142" s="137"/>
      <c r="H142" s="114"/>
    </row>
    <row r="143" spans="1:8" ht="31.5">
      <c r="A143" s="5"/>
      <c r="B143" s="73" t="s">
        <v>165</v>
      </c>
      <c r="C143" s="5">
        <v>871</v>
      </c>
      <c r="D143" s="70" t="s">
        <v>41</v>
      </c>
      <c r="E143" s="70" t="s">
        <v>26</v>
      </c>
      <c r="F143" s="135" t="s">
        <v>118</v>
      </c>
      <c r="G143" s="106" t="s">
        <v>175</v>
      </c>
      <c r="H143" s="114"/>
    </row>
    <row r="144" spans="1:8" ht="12.75">
      <c r="A144" s="5"/>
      <c r="B144" s="6" t="s">
        <v>60</v>
      </c>
      <c r="C144" s="5">
        <v>871</v>
      </c>
      <c r="D144" s="24" t="s">
        <v>41</v>
      </c>
      <c r="E144" s="24" t="s">
        <v>26</v>
      </c>
      <c r="F144" s="24" t="s">
        <v>61</v>
      </c>
      <c r="G144" s="51"/>
      <c r="H144" s="52">
        <f>H145</f>
        <v>565.5</v>
      </c>
    </row>
    <row r="145" spans="1:8" ht="12.75">
      <c r="A145" s="5"/>
      <c r="B145" s="7" t="s">
        <v>48</v>
      </c>
      <c r="C145" s="5">
        <v>871</v>
      </c>
      <c r="D145" s="23" t="s">
        <v>41</v>
      </c>
      <c r="E145" s="23" t="s">
        <v>26</v>
      </c>
      <c r="F145" s="23" t="s">
        <v>62</v>
      </c>
      <c r="G145" s="50"/>
      <c r="H145" s="20">
        <f>SUM(H146:H149:H150)</f>
        <v>565.5</v>
      </c>
    </row>
    <row r="146" spans="1:8" ht="15.75">
      <c r="A146" s="5"/>
      <c r="B146" s="73" t="s">
        <v>162</v>
      </c>
      <c r="C146" s="5">
        <v>871</v>
      </c>
      <c r="D146" s="21" t="s">
        <v>41</v>
      </c>
      <c r="E146" s="21" t="s">
        <v>26</v>
      </c>
      <c r="F146" s="27" t="s">
        <v>62</v>
      </c>
      <c r="G146" s="45" t="s">
        <v>184</v>
      </c>
      <c r="H146" s="26">
        <v>534.3</v>
      </c>
    </row>
    <row r="147" spans="1:8" ht="30.75" customHeight="1">
      <c r="A147" s="5"/>
      <c r="B147" s="73" t="s">
        <v>163</v>
      </c>
      <c r="C147" s="5">
        <v>871</v>
      </c>
      <c r="D147" s="21" t="s">
        <v>41</v>
      </c>
      <c r="E147" s="21" t="s">
        <v>26</v>
      </c>
      <c r="F147" s="27" t="s">
        <v>62</v>
      </c>
      <c r="G147" s="45" t="s">
        <v>172</v>
      </c>
      <c r="H147" s="26">
        <v>5</v>
      </c>
    </row>
    <row r="148" spans="1:8" ht="31.5" hidden="1">
      <c r="A148" s="5"/>
      <c r="B148" s="73" t="s">
        <v>164</v>
      </c>
      <c r="C148" s="5">
        <v>871</v>
      </c>
      <c r="D148" s="21" t="s">
        <v>41</v>
      </c>
      <c r="E148" s="21" t="s">
        <v>26</v>
      </c>
      <c r="F148" s="27" t="s">
        <v>62</v>
      </c>
      <c r="G148" s="44">
        <v>243</v>
      </c>
      <c r="H148" s="26"/>
    </row>
    <row r="149" spans="1:8" ht="31.5">
      <c r="A149" s="5"/>
      <c r="B149" s="73" t="s">
        <v>165</v>
      </c>
      <c r="C149" s="5">
        <v>871</v>
      </c>
      <c r="D149" s="21" t="s">
        <v>41</v>
      </c>
      <c r="E149" s="21" t="s">
        <v>26</v>
      </c>
      <c r="F149" s="27" t="s">
        <v>62</v>
      </c>
      <c r="G149" s="44">
        <v>244</v>
      </c>
      <c r="H149" s="26">
        <v>26</v>
      </c>
    </row>
    <row r="150" spans="1:8" ht="15.75">
      <c r="A150" s="5"/>
      <c r="B150" s="73"/>
      <c r="C150" s="5"/>
      <c r="D150" s="21"/>
      <c r="E150" s="21"/>
      <c r="F150" s="27"/>
      <c r="G150" s="44">
        <v>852</v>
      </c>
      <c r="H150" s="26">
        <v>0.2</v>
      </c>
    </row>
    <row r="151" spans="1:8" ht="31.5">
      <c r="A151" s="5"/>
      <c r="B151" s="124" t="s">
        <v>228</v>
      </c>
      <c r="C151" s="5">
        <v>871</v>
      </c>
      <c r="D151" s="97" t="s">
        <v>41</v>
      </c>
      <c r="E151" s="97" t="s">
        <v>26</v>
      </c>
      <c r="F151" s="24">
        <v>4400200</v>
      </c>
      <c r="G151" s="43"/>
      <c r="H151" s="52">
        <f>H152</f>
        <v>13.7</v>
      </c>
    </row>
    <row r="152" spans="1:8" ht="15.75">
      <c r="A152" s="5"/>
      <c r="B152" s="73" t="s">
        <v>168</v>
      </c>
      <c r="C152" s="5">
        <v>871</v>
      </c>
      <c r="D152" s="21" t="s">
        <v>41</v>
      </c>
      <c r="E152" s="21" t="s">
        <v>26</v>
      </c>
      <c r="F152" s="27">
        <v>4400200</v>
      </c>
      <c r="G152" s="44">
        <v>540</v>
      </c>
      <c r="H152" s="26">
        <v>13.7</v>
      </c>
    </row>
    <row r="153" spans="1:8" ht="40.5">
      <c r="A153" s="5"/>
      <c r="B153" s="117" t="s">
        <v>49</v>
      </c>
      <c r="C153" s="5">
        <v>871</v>
      </c>
      <c r="D153" s="118" t="s">
        <v>41</v>
      </c>
      <c r="E153" s="118" t="s">
        <v>26</v>
      </c>
      <c r="F153" s="6" t="s">
        <v>208</v>
      </c>
      <c r="G153" s="120"/>
      <c r="H153" s="121">
        <f>H154</f>
        <v>0</v>
      </c>
    </row>
    <row r="154" spans="1:8" ht="15" customHeight="1">
      <c r="A154" s="5"/>
      <c r="B154" s="73" t="s">
        <v>162</v>
      </c>
      <c r="C154" s="5">
        <v>871</v>
      </c>
      <c r="D154" s="70" t="s">
        <v>41</v>
      </c>
      <c r="E154" s="70" t="s">
        <v>26</v>
      </c>
      <c r="F154" s="70" t="s">
        <v>208</v>
      </c>
      <c r="G154" s="116" t="s">
        <v>184</v>
      </c>
      <c r="H154" s="114"/>
    </row>
    <row r="155" spans="1:8" ht="13.5" hidden="1">
      <c r="A155" s="5"/>
      <c r="B155" s="122" t="s">
        <v>65</v>
      </c>
      <c r="C155" s="5">
        <v>871</v>
      </c>
      <c r="D155" s="118" t="s">
        <v>41</v>
      </c>
      <c r="E155" s="118" t="s">
        <v>26</v>
      </c>
      <c r="F155" s="119" t="s">
        <v>62</v>
      </c>
      <c r="G155" s="120"/>
      <c r="H155" s="121">
        <f>H156</f>
        <v>0</v>
      </c>
    </row>
    <row r="156" spans="1:8" ht="15.75" hidden="1">
      <c r="A156" s="5"/>
      <c r="B156" s="73" t="s">
        <v>162</v>
      </c>
      <c r="C156" s="5">
        <v>871</v>
      </c>
      <c r="D156" s="70" t="s">
        <v>41</v>
      </c>
      <c r="E156" s="70" t="s">
        <v>26</v>
      </c>
      <c r="F156" s="27" t="s">
        <v>62</v>
      </c>
      <c r="G156" s="116" t="s">
        <v>184</v>
      </c>
      <c r="H156" s="114"/>
    </row>
    <row r="157" spans="1:8" ht="51">
      <c r="A157" s="5"/>
      <c r="B157" s="123" t="s">
        <v>185</v>
      </c>
      <c r="C157" s="5">
        <v>871</v>
      </c>
      <c r="D157" s="97" t="s">
        <v>41</v>
      </c>
      <c r="E157" s="97" t="s">
        <v>26</v>
      </c>
      <c r="F157" s="119" t="s">
        <v>209</v>
      </c>
      <c r="G157" s="139"/>
      <c r="H157" s="138">
        <v>290.1</v>
      </c>
    </row>
    <row r="158" spans="1:8" ht="47.25">
      <c r="A158" s="5"/>
      <c r="B158" s="73" t="s">
        <v>186</v>
      </c>
      <c r="C158" s="5">
        <v>871</v>
      </c>
      <c r="D158" s="70" t="s">
        <v>41</v>
      </c>
      <c r="E158" s="70" t="s">
        <v>26</v>
      </c>
      <c r="F158" s="27" t="s">
        <v>209</v>
      </c>
      <c r="G158" s="116" t="s">
        <v>187</v>
      </c>
      <c r="H158" s="114">
        <v>290.1</v>
      </c>
    </row>
    <row r="159" spans="1:8" ht="38.25">
      <c r="A159" s="5"/>
      <c r="B159" s="123" t="s">
        <v>224</v>
      </c>
      <c r="C159" s="5">
        <v>871</v>
      </c>
      <c r="D159" s="97" t="s">
        <v>41</v>
      </c>
      <c r="E159" s="97" t="s">
        <v>26</v>
      </c>
      <c r="F159" s="24" t="s">
        <v>225</v>
      </c>
      <c r="G159" s="139"/>
      <c r="H159" s="138">
        <f>H160</f>
        <v>12</v>
      </c>
    </row>
    <row r="160" spans="1:8" ht="15.75">
      <c r="A160" s="5"/>
      <c r="B160" s="73" t="s">
        <v>162</v>
      </c>
      <c r="C160" s="5">
        <v>871</v>
      </c>
      <c r="D160" s="70" t="s">
        <v>41</v>
      </c>
      <c r="E160" s="70" t="s">
        <v>26</v>
      </c>
      <c r="F160" s="23" t="s">
        <v>225</v>
      </c>
      <c r="G160" s="116" t="s">
        <v>184</v>
      </c>
      <c r="H160" s="114">
        <v>12</v>
      </c>
    </row>
    <row r="161" spans="1:8" ht="31.5">
      <c r="A161" s="5"/>
      <c r="B161" s="124" t="s">
        <v>196</v>
      </c>
      <c r="C161" s="5">
        <v>871</v>
      </c>
      <c r="D161" s="137" t="s">
        <v>41</v>
      </c>
      <c r="E161" s="137" t="s">
        <v>35</v>
      </c>
      <c r="F161" s="119"/>
      <c r="G161" s="139"/>
      <c r="H161" s="138">
        <f>H164+H162</f>
        <v>10</v>
      </c>
    </row>
    <row r="162" spans="1:8" ht="15">
      <c r="A162" s="5"/>
      <c r="B162" s="130" t="s">
        <v>227</v>
      </c>
      <c r="C162" s="5">
        <v>871</v>
      </c>
      <c r="D162" s="106" t="s">
        <v>41</v>
      </c>
      <c r="E162" s="106" t="s">
        <v>35</v>
      </c>
      <c r="F162" s="23" t="s">
        <v>226</v>
      </c>
      <c r="G162" s="139"/>
      <c r="H162" s="114">
        <f>H163</f>
        <v>10</v>
      </c>
    </row>
    <row r="163" spans="1:8" ht="30">
      <c r="A163" s="5"/>
      <c r="B163" s="156" t="s">
        <v>165</v>
      </c>
      <c r="C163" s="5">
        <v>871</v>
      </c>
      <c r="D163" s="106" t="s">
        <v>41</v>
      </c>
      <c r="E163" s="106" t="s">
        <v>35</v>
      </c>
      <c r="F163" s="23" t="s">
        <v>226</v>
      </c>
      <c r="G163" s="116" t="s">
        <v>175</v>
      </c>
      <c r="H163" s="114">
        <v>10</v>
      </c>
    </row>
    <row r="164" spans="1:8" ht="45">
      <c r="A164" s="5"/>
      <c r="B164" s="130" t="s">
        <v>112</v>
      </c>
      <c r="C164" s="5">
        <v>871</v>
      </c>
      <c r="D164" s="106" t="s">
        <v>41</v>
      </c>
      <c r="E164" s="106" t="s">
        <v>35</v>
      </c>
      <c r="F164" s="23" t="s">
        <v>114</v>
      </c>
      <c r="G164" s="116"/>
      <c r="H164" s="114"/>
    </row>
    <row r="165" spans="1:8" ht="31.5">
      <c r="A165" s="5"/>
      <c r="B165" s="73" t="s">
        <v>165</v>
      </c>
      <c r="C165" s="5">
        <v>871</v>
      </c>
      <c r="D165" s="106" t="s">
        <v>41</v>
      </c>
      <c r="E165" s="106" t="s">
        <v>35</v>
      </c>
      <c r="F165" s="23" t="s">
        <v>114</v>
      </c>
      <c r="G165" s="116" t="s">
        <v>175</v>
      </c>
      <c r="H165" s="114">
        <v>10</v>
      </c>
    </row>
    <row r="166" spans="1:8" ht="14.25">
      <c r="A166" s="5"/>
      <c r="B166" s="4" t="s">
        <v>188</v>
      </c>
      <c r="C166" s="5">
        <v>871</v>
      </c>
      <c r="D166" s="25" t="s">
        <v>66</v>
      </c>
      <c r="E166" s="25"/>
      <c r="F166" s="24"/>
      <c r="G166" s="24"/>
      <c r="H166" s="52">
        <f>H167</f>
        <v>0</v>
      </c>
    </row>
    <row r="167" spans="1:8" ht="12.75">
      <c r="A167" s="5"/>
      <c r="B167" s="15" t="s">
        <v>197</v>
      </c>
      <c r="C167" s="5">
        <v>871</v>
      </c>
      <c r="D167" s="22" t="s">
        <v>66</v>
      </c>
      <c r="E167" s="22" t="s">
        <v>27</v>
      </c>
      <c r="F167" s="23"/>
      <c r="G167" s="23"/>
      <c r="H167" s="20">
        <f>H168</f>
        <v>0</v>
      </c>
    </row>
    <row r="168" spans="1:8" ht="45">
      <c r="A168" s="5"/>
      <c r="B168" s="130" t="s">
        <v>112</v>
      </c>
      <c r="C168" s="5">
        <v>871</v>
      </c>
      <c r="D168" s="22" t="s">
        <v>66</v>
      </c>
      <c r="E168" s="22" t="s">
        <v>27</v>
      </c>
      <c r="F168" s="135" t="s">
        <v>114</v>
      </c>
      <c r="G168" s="23"/>
      <c r="H168" s="26"/>
    </row>
    <row r="169" spans="1:8" ht="31.5">
      <c r="A169" s="5"/>
      <c r="B169" s="73" t="s">
        <v>165</v>
      </c>
      <c r="C169" s="5">
        <v>871</v>
      </c>
      <c r="D169" s="134" t="s">
        <v>66</v>
      </c>
      <c r="E169" s="134" t="s">
        <v>27</v>
      </c>
      <c r="F169" s="135" t="s">
        <v>114</v>
      </c>
      <c r="G169" s="136">
        <v>244</v>
      </c>
      <c r="H169" s="26"/>
    </row>
    <row r="170" spans="4:8" ht="12.75">
      <c r="D170"/>
      <c r="E170"/>
      <c r="F170"/>
      <c r="G170"/>
      <c r="H170" s="49">
        <f>H13+H55+H60+H69+H86+H124+H129+H166</f>
        <v>17817.1</v>
      </c>
    </row>
    <row r="171" spans="4:8" ht="12.75">
      <c r="D171"/>
      <c r="E171"/>
      <c r="F171"/>
      <c r="G171"/>
      <c r="H171"/>
    </row>
    <row r="172" spans="4:8" ht="12.75">
      <c r="D172"/>
      <c r="E172"/>
      <c r="F172"/>
      <c r="G172" s="54" t="s">
        <v>26</v>
      </c>
      <c r="H172" s="42">
        <f>H13</f>
        <v>5595.7</v>
      </c>
    </row>
    <row r="173" spans="4:8" ht="12.75">
      <c r="D173"/>
      <c r="E173"/>
      <c r="F173"/>
      <c r="G173" s="54" t="s">
        <v>33</v>
      </c>
      <c r="H173" s="42">
        <f>H55</f>
        <v>150</v>
      </c>
    </row>
    <row r="174" spans="4:8" ht="12.75">
      <c r="D174"/>
      <c r="E174"/>
      <c r="F174"/>
      <c r="G174" s="54" t="s">
        <v>27</v>
      </c>
      <c r="H174" s="42">
        <f>H60</f>
        <v>109.3</v>
      </c>
    </row>
    <row r="175" spans="4:8" ht="12.75">
      <c r="D175"/>
      <c r="E175"/>
      <c r="F175"/>
      <c r="G175" s="54" t="s">
        <v>35</v>
      </c>
      <c r="H175" s="42">
        <f>H69</f>
        <v>5207.5</v>
      </c>
    </row>
    <row r="176" spans="4:8" ht="12.75">
      <c r="D176"/>
      <c r="E176"/>
      <c r="F176"/>
      <c r="G176" s="54" t="s">
        <v>36</v>
      </c>
      <c r="H176" s="42">
        <f>H86</f>
        <v>4314.6</v>
      </c>
    </row>
    <row r="177" spans="4:8" ht="12.75">
      <c r="D177"/>
      <c r="E177"/>
      <c r="F177"/>
      <c r="G177" s="54" t="s">
        <v>40</v>
      </c>
      <c r="H177" s="42">
        <f>H124</f>
        <v>14.3</v>
      </c>
    </row>
    <row r="178" spans="4:8" ht="12.75">
      <c r="D178"/>
      <c r="E178"/>
      <c r="F178"/>
      <c r="G178" s="54" t="s">
        <v>41</v>
      </c>
      <c r="H178" s="42">
        <f>H129</f>
        <v>2425.7</v>
      </c>
    </row>
    <row r="179" spans="4:8" ht="12.75">
      <c r="D179"/>
      <c r="E179"/>
      <c r="F179"/>
      <c r="G179" s="54" t="s">
        <v>67</v>
      </c>
      <c r="H179" s="42"/>
    </row>
    <row r="180" spans="4:8" ht="12.75">
      <c r="D180"/>
      <c r="E180"/>
      <c r="F180"/>
      <c r="G180" s="54">
        <v>10</v>
      </c>
      <c r="H180" s="42">
        <f>H166</f>
        <v>0</v>
      </c>
    </row>
    <row r="181" spans="4:8" ht="12.75">
      <c r="D181"/>
      <c r="E181"/>
      <c r="F181"/>
      <c r="G181" s="54" t="s">
        <v>101</v>
      </c>
      <c r="H181" s="42"/>
    </row>
    <row r="182" spans="4:8" ht="12.75">
      <c r="D182"/>
      <c r="E182"/>
      <c r="F182"/>
      <c r="G182"/>
      <c r="H182" s="58">
        <f>SUM(H172:H181)</f>
        <v>17817.1</v>
      </c>
    </row>
  </sheetData>
  <sheetProtection/>
  <mergeCells count="8">
    <mergeCell ref="B2:H2"/>
    <mergeCell ref="B3:H3"/>
    <mergeCell ref="C4:H4"/>
    <mergeCell ref="F5:H5"/>
    <mergeCell ref="C6:H6"/>
    <mergeCell ref="A9:H9"/>
    <mergeCell ref="A8:H8"/>
    <mergeCell ref="E7:H7"/>
  </mergeCells>
  <printOptions/>
  <pageMargins left="0.69" right="0.26" top="0.33" bottom="0.32" header="0.28" footer="0.17"/>
  <pageSetup horizontalDpi="600" verticalDpi="600" orientation="portrait" paperSize="9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27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23.140625" style="0" customWidth="1"/>
    <col min="2" max="2" width="49.421875" style="0" customWidth="1"/>
    <col min="3" max="3" width="20.8515625" style="0" customWidth="1"/>
  </cols>
  <sheetData>
    <row r="1" spans="1:3" ht="12.75">
      <c r="A1" s="148"/>
      <c r="B1" s="149"/>
      <c r="C1" s="149" t="s">
        <v>68</v>
      </c>
    </row>
    <row r="2" spans="1:3" ht="12.75">
      <c r="A2" s="176" t="s">
        <v>102</v>
      </c>
      <c r="B2" s="176"/>
      <c r="C2" s="176"/>
    </row>
    <row r="3" spans="1:3" ht="42" customHeight="1">
      <c r="A3" s="181" t="s">
        <v>213</v>
      </c>
      <c r="B3" s="181"/>
      <c r="C3" s="181"/>
    </row>
    <row r="4" spans="1:3" ht="12.75">
      <c r="A4" s="148"/>
      <c r="B4" s="175" t="s">
        <v>234</v>
      </c>
      <c r="C4" s="175"/>
    </row>
    <row r="5" spans="2:4" ht="12.75">
      <c r="B5" s="182" t="s">
        <v>130</v>
      </c>
      <c r="C5" s="182"/>
      <c r="D5" s="1"/>
    </row>
    <row r="6" spans="2:4" ht="45" customHeight="1">
      <c r="B6" s="165" t="s">
        <v>160</v>
      </c>
      <c r="C6" s="165"/>
      <c r="D6" s="35"/>
    </row>
    <row r="7" spans="2:4" ht="12.75">
      <c r="B7" s="175" t="s">
        <v>210</v>
      </c>
      <c r="C7" s="175"/>
      <c r="D7" s="1"/>
    </row>
    <row r="8" spans="1:3" ht="52.5" customHeight="1">
      <c r="A8" s="180" t="s">
        <v>161</v>
      </c>
      <c r="B8" s="180"/>
      <c r="C8" s="180"/>
    </row>
    <row r="10" ht="12.75">
      <c r="C10" t="s">
        <v>51</v>
      </c>
    </row>
    <row r="11" spans="1:3" ht="29.25" customHeight="1">
      <c r="A11" s="75" t="s">
        <v>131</v>
      </c>
      <c r="B11" s="75" t="s">
        <v>132</v>
      </c>
      <c r="C11" s="75" t="s">
        <v>71</v>
      </c>
    </row>
    <row r="12" spans="1:3" ht="47.25" hidden="1">
      <c r="A12" s="76"/>
      <c r="B12" s="74" t="s">
        <v>133</v>
      </c>
      <c r="C12" s="42"/>
    </row>
    <row r="13" spans="1:3" ht="0.75" customHeight="1" hidden="1">
      <c r="A13" s="77" t="s">
        <v>134</v>
      </c>
      <c r="B13" s="78" t="s">
        <v>135</v>
      </c>
      <c r="C13" s="79">
        <f>SUM(C14-C16)</f>
        <v>0</v>
      </c>
    </row>
    <row r="14" spans="1:3" ht="25.5" hidden="1">
      <c r="A14" s="80" t="s">
        <v>136</v>
      </c>
      <c r="B14" s="81" t="s">
        <v>137</v>
      </c>
      <c r="C14" s="82">
        <f>SUM(C15)</f>
        <v>0</v>
      </c>
    </row>
    <row r="15" spans="1:3" ht="25.5" hidden="1">
      <c r="A15" s="80" t="s">
        <v>138</v>
      </c>
      <c r="B15" s="81" t="s">
        <v>127</v>
      </c>
      <c r="C15" s="82"/>
    </row>
    <row r="16" spans="1:3" ht="25.5" hidden="1">
      <c r="A16" s="80" t="s">
        <v>139</v>
      </c>
      <c r="B16" s="81" t="s">
        <v>140</v>
      </c>
      <c r="C16" s="82">
        <f>SUM(C17)</f>
        <v>0</v>
      </c>
    </row>
    <row r="17" spans="1:3" ht="25.5" hidden="1">
      <c r="A17" s="80" t="s">
        <v>141</v>
      </c>
      <c r="B17" s="81" t="s">
        <v>142</v>
      </c>
      <c r="C17" s="82"/>
    </row>
    <row r="18" spans="1:3" ht="25.5">
      <c r="A18" s="77" t="s">
        <v>143</v>
      </c>
      <c r="B18" s="78" t="s">
        <v>144</v>
      </c>
      <c r="C18" s="79">
        <f>C23-C19</f>
        <v>461.8999999999978</v>
      </c>
    </row>
    <row r="19" spans="1:3" ht="12.75">
      <c r="A19" s="83" t="s">
        <v>145</v>
      </c>
      <c r="B19" s="84" t="s">
        <v>146</v>
      </c>
      <c r="C19" s="85">
        <v>17355.2</v>
      </c>
    </row>
    <row r="20" spans="1:3" ht="12.75">
      <c r="A20" s="83" t="s">
        <v>147</v>
      </c>
      <c r="B20" s="84" t="s">
        <v>148</v>
      </c>
      <c r="C20" s="85">
        <v>17355.2</v>
      </c>
    </row>
    <row r="21" spans="1:3" ht="12.75">
      <c r="A21" s="83" t="s">
        <v>149</v>
      </c>
      <c r="B21" s="84" t="s">
        <v>150</v>
      </c>
      <c r="C21" s="85">
        <v>17355.2</v>
      </c>
    </row>
    <row r="22" spans="1:3" ht="25.5">
      <c r="A22" s="83" t="s">
        <v>151</v>
      </c>
      <c r="B22" s="86" t="s">
        <v>128</v>
      </c>
      <c r="C22" s="87">
        <v>17355.2</v>
      </c>
    </row>
    <row r="23" spans="1:3" ht="12.75">
      <c r="A23" s="83" t="s">
        <v>152</v>
      </c>
      <c r="B23" s="84" t="s">
        <v>153</v>
      </c>
      <c r="C23" s="85">
        <v>17817.1</v>
      </c>
    </row>
    <row r="24" spans="1:3" ht="12.75">
      <c r="A24" s="83" t="s">
        <v>154</v>
      </c>
      <c r="B24" s="84" t="s">
        <v>155</v>
      </c>
      <c r="C24" s="85">
        <v>17817.1</v>
      </c>
    </row>
    <row r="25" spans="1:3" ht="12.75">
      <c r="A25" s="83" t="s">
        <v>156</v>
      </c>
      <c r="B25" s="84" t="s">
        <v>157</v>
      </c>
      <c r="C25" s="85">
        <v>17817.1</v>
      </c>
    </row>
    <row r="26" spans="1:3" ht="25.5">
      <c r="A26" s="83" t="s">
        <v>158</v>
      </c>
      <c r="B26" s="86" t="s">
        <v>129</v>
      </c>
      <c r="C26" s="85">
        <v>17817.1</v>
      </c>
    </row>
    <row r="27" spans="1:3" ht="0.75" customHeight="1">
      <c r="A27" s="88"/>
      <c r="B27" s="89" t="s">
        <v>159</v>
      </c>
      <c r="C27" s="90"/>
    </row>
  </sheetData>
  <sheetProtection/>
  <mergeCells count="7">
    <mergeCell ref="B6:C6"/>
    <mergeCell ref="B7:C7"/>
    <mergeCell ref="A8:C8"/>
    <mergeCell ref="A2:C2"/>
    <mergeCell ref="A3:C3"/>
    <mergeCell ref="B4:C4"/>
    <mergeCell ref="B5:C5"/>
  </mergeCells>
  <printOptions/>
  <pageMargins left="0.75" right="0.2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2013-05-21T06:41:54Z</cp:lastPrinted>
  <dcterms:created xsi:type="dcterms:W3CDTF">2002-06-04T10:05:56Z</dcterms:created>
  <dcterms:modified xsi:type="dcterms:W3CDTF">2013-06-07T10:22:50Z</dcterms:modified>
  <cp:category/>
  <cp:version/>
  <cp:contentType/>
  <cp:contentStatus/>
</cp:coreProperties>
</file>